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4525"/>
</workbook>
</file>

<file path=xl/sharedStrings.xml><?xml version="1.0" encoding="utf-8"?>
<sst xmlns="http://schemas.openxmlformats.org/spreadsheetml/2006/main" count="44" uniqueCount="40">
  <si>
    <t>CONSTRUÇÃO REFEITÓRIO ESTUDANTIL - CATOLÉ DO ROCHA</t>
  </si>
  <si>
    <t>ETAPA DA OBRA</t>
  </si>
  <si>
    <t>MÃO-DE-OBRA (R$)</t>
  </si>
  <si>
    <t>MATERIAL (R$)</t>
  </si>
  <si>
    <t>TOTAL  PARCIAL SEM BDI (R$)</t>
  </si>
  <si>
    <t>TOTAL DO BDI (R$)</t>
  </si>
  <si>
    <t>%M.O.</t>
  </si>
  <si>
    <t>%MAT.</t>
  </si>
  <si>
    <t>VALOR PARCIAL COM BDI (R$)</t>
  </si>
  <si>
    <t>495.364,11</t>
  </si>
  <si>
    <t>1.796.172,08</t>
  </si>
  <si>
    <t>TOTAL PACIAL DA OBRA (R$)</t>
  </si>
  <si>
    <t>TOTAL DA OBRA (R$)</t>
  </si>
  <si>
    <t>DESCRIÇÃO</t>
  </si>
  <si>
    <t>VALORES</t>
  </si>
  <si>
    <t>Valor da Mão-de-Obra sem BDI - VMO</t>
  </si>
  <si>
    <t>Valor Total da Obra sem BDI - VT</t>
  </si>
  <si>
    <t>Alíq. ISS praticada em Catolé do Rocha (%ISS)</t>
  </si>
  <si>
    <t>Fórmula do ISS proporcional: %ISSp = (VMO/VT) x %ISS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</si>
  <si>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</si>
  <si>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</si>
  <si>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</si>
  <si>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</si>
  <si>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</si>
  <si>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</si>
  <si>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</si>
  <si>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</si>
  <si>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</si>
  <si>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2.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</si>
  <si>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</si>
  <si>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</si>
  <si>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</si>
  <si>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</si>
  <si>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</si>
  <si>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</si>
  <si>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</si>
  <si>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</si>
  <si>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3. TAXA DE BDI (BDI): </t>
  </si>
  <si>
    <r>
      <rPr>
        <b/>
        <sz val="10"/>
        <rFont val="Arial"/>
        <charset val="134"/>
      </rPr>
      <t xml:space="preserve">Obs1: </t>
    </r>
    <r>
      <rPr>
        <sz val="10"/>
        <rFont val="Arial"/>
        <charset val="134"/>
      </rPr>
      <t>Os índices obedecem ao Ácordão nº 2.622/2013 - TCU - Plenário</t>
    </r>
  </si>
  <si>
    <r>
      <rPr>
        <b/>
        <sz val="10"/>
        <rFont val="Arial"/>
        <charset val="134"/>
      </rPr>
      <t xml:space="preserve">Obs2: </t>
    </r>
    <r>
      <rPr>
        <sz val="10"/>
        <rFont val="Arial"/>
        <charset val="134"/>
      </rPr>
      <t xml:space="preserve"> A taxa do ISS incide sobre a mão-de-obra conforme a Lei Complementar nº 116/2003</t>
    </r>
  </si>
</sst>
</file>

<file path=xl/styles.xml><?xml version="1.0" encoding="utf-8"?>
<styleSheet xmlns="http://schemas.openxmlformats.org/spreadsheetml/2006/main">
  <numFmts count="7">
    <numFmt numFmtId="176" formatCode="_-* #,##0.00_-;\-* #,##0.00_-;_-* &quot;-&quot;??_-;_-@_-"/>
    <numFmt numFmtId="177" formatCode="_-* #,##0_-;\-* #,##0_-;_-* &quot;-&quot;_-;_-@_-"/>
    <numFmt numFmtId="178" formatCode="_-&quot;R$&quot;\ * #,##0.00_-;\-&quot;R$&quot;\ * #,##0.00_-;_-&quot;R$&quot;\ * &quot;-&quot;??_-;_-@_-"/>
    <numFmt numFmtId="179" formatCode="_-&quot;R$&quot;\ * #,##0_-;\-&quot;R$&quot;\ * #,##0_-;_-&quot;R$&quot;\ * &quot;-&quot;_-;_-@_-"/>
    <numFmt numFmtId="180" formatCode="_(* #,##0.00_);_(* \(#,##0.00\);_(* &quot;-&quot;??_);_(@_)"/>
    <numFmt numFmtId="181" formatCode="&quot;R$&quot;\ #,##0.00"/>
    <numFmt numFmtId="182" formatCode="0.000%"/>
  </numFmts>
  <fonts count="29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4"/>
      <name val="Arial"/>
      <charset val="134"/>
    </font>
    <font>
      <b/>
      <sz val="12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 tint="-0.2499465926084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</fills>
  <borders count="6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176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0" borderId="53" applyNumberFormat="0" applyFill="0" applyAlignment="0" applyProtection="0">
      <alignment vertical="center"/>
    </xf>
    <xf numFmtId="0" fontId="16" fillId="13" borderId="54" applyNumberFormat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80" fontId="8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4" borderId="55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5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0" borderId="56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0" borderId="57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30" borderId="58" applyNumberFormat="0" applyAlignment="0" applyProtection="0">
      <alignment vertical="center"/>
    </xf>
    <xf numFmtId="0" fontId="25" fillId="32" borderId="59" applyNumberFormat="0" applyAlignment="0" applyProtection="0">
      <alignment vertical="center"/>
    </xf>
    <xf numFmtId="0" fontId="26" fillId="32" borderId="58" applyNumberFormat="0" applyAlignment="0" applyProtection="0">
      <alignment vertical="center"/>
    </xf>
    <xf numFmtId="0" fontId="28" fillId="0" borderId="60" applyNumberFormat="0" applyFill="0" applyAlignment="0" applyProtection="0">
      <alignment vertical="center"/>
    </xf>
    <xf numFmtId="0" fontId="0" fillId="0" borderId="0"/>
    <xf numFmtId="0" fontId="9" fillId="3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0" borderId="0"/>
    <xf numFmtId="0" fontId="27" fillId="34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9" fontId="8" fillId="0" borderId="0" applyFont="0" applyFill="0" applyBorder="0" applyAlignment="0" applyProtection="0"/>
  </cellStyleXfs>
  <cellXfs count="92">
    <xf numFmtId="0" fontId="0" fillId="0" borderId="0" xfId="0"/>
    <xf numFmtId="2" fontId="1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6" xfId="0" applyBorder="1"/>
    <xf numFmtId="4" fontId="0" fillId="3" borderId="7" xfId="0" applyNumberFormat="1" applyFill="1" applyBorder="1"/>
    <xf numFmtId="4" fontId="0" fillId="0" borderId="7" xfId="0" applyNumberFormat="1" applyBorder="1"/>
    <xf numFmtId="4" fontId="0" fillId="0" borderId="7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2" fontId="4" fillId="2" borderId="17" xfId="35" applyNumberFormat="1" applyFont="1" applyFill="1" applyBorder="1" applyAlignment="1">
      <alignment horizontal="center" vertical="center"/>
    </xf>
    <xf numFmtId="2" fontId="4" fillId="2" borderId="18" xfId="35" applyNumberFormat="1" applyFont="1" applyFill="1" applyBorder="1" applyAlignment="1">
      <alignment horizontal="center" vertical="center"/>
    </xf>
    <xf numFmtId="0" fontId="5" fillId="0" borderId="19" xfId="31" applyFont="1" applyBorder="1" applyAlignment="1">
      <alignment horizontal="center" wrapText="1"/>
    </xf>
    <xf numFmtId="0" fontId="5" fillId="0" borderId="20" xfId="31" applyFont="1" applyBorder="1" applyAlignment="1">
      <alignment horizontal="center" wrapText="1"/>
    </xf>
    <xf numFmtId="0" fontId="5" fillId="0" borderId="0" xfId="31" applyFont="1" applyBorder="1" applyAlignment="1">
      <alignment horizontal="center" wrapText="1"/>
    </xf>
    <xf numFmtId="2" fontId="1" fillId="0" borderId="21" xfId="35" applyNumberFormat="1" applyFont="1" applyBorder="1" applyAlignment="1">
      <alignment horizontal="left" vertical="center"/>
    </xf>
    <xf numFmtId="181" fontId="1" fillId="3" borderId="22" xfId="35" applyNumberFormat="1" applyFont="1" applyFill="1" applyBorder="1" applyAlignment="1">
      <alignment horizontal="right" vertical="center"/>
    </xf>
    <xf numFmtId="0" fontId="5" fillId="0" borderId="23" xfId="31" applyFont="1" applyBorder="1" applyAlignment="1">
      <alignment horizontal="center" wrapText="1"/>
    </xf>
    <xf numFmtId="0" fontId="5" fillId="0" borderId="24" xfId="31" applyFont="1" applyBorder="1" applyAlignment="1">
      <alignment horizontal="center" wrapText="1"/>
    </xf>
    <xf numFmtId="10" fontId="0" fillId="3" borderId="22" xfId="35" applyNumberFormat="1" applyFont="1" applyFill="1" applyBorder="1" applyAlignment="1">
      <alignment horizontal="right" vertical="center"/>
    </xf>
    <xf numFmtId="2" fontId="1" fillId="0" borderId="25" xfId="35" applyNumberFormat="1" applyFont="1" applyBorder="1" applyAlignment="1">
      <alignment horizontal="center" vertical="center"/>
    </xf>
    <xf numFmtId="2" fontId="1" fillId="0" borderId="26" xfId="35" applyNumberFormat="1" applyFont="1" applyBorder="1" applyAlignment="1">
      <alignment horizontal="center" vertical="center"/>
    </xf>
    <xf numFmtId="2" fontId="4" fillId="0" borderId="27" xfId="35" applyNumberFormat="1" applyFont="1" applyBorder="1" applyAlignment="1">
      <alignment horizontal="right" vertical="center"/>
    </xf>
    <xf numFmtId="10" fontId="4" fillId="3" borderId="28" xfId="35" applyNumberFormat="1" applyFont="1" applyFill="1" applyBorder="1" applyAlignment="1">
      <alignment horizontal="right" vertical="center"/>
    </xf>
    <xf numFmtId="0" fontId="5" fillId="0" borderId="8" xfId="31" applyFont="1" applyBorder="1" applyAlignment="1">
      <alignment horizontal="center" wrapText="1"/>
    </xf>
    <xf numFmtId="0" fontId="5" fillId="0" borderId="29" xfId="31" applyFont="1" applyBorder="1" applyAlignment="1">
      <alignment horizontal="center" wrapText="1"/>
    </xf>
    <xf numFmtId="0" fontId="6" fillId="0" borderId="25" xfId="31" applyFont="1" applyBorder="1" applyAlignment="1">
      <alignment horizontal="center" vertical="top" wrapText="1"/>
    </xf>
    <xf numFmtId="0" fontId="6" fillId="0" borderId="26" xfId="31" applyFont="1" applyBorder="1" applyAlignment="1">
      <alignment horizontal="center" vertical="top" wrapText="1"/>
    </xf>
    <xf numFmtId="0" fontId="6" fillId="0" borderId="0" xfId="31" applyFont="1" applyBorder="1" applyAlignment="1">
      <alignment horizontal="center" vertical="top" wrapText="1"/>
    </xf>
    <xf numFmtId="0" fontId="7" fillId="0" borderId="30" xfId="31" applyFont="1" applyBorder="1" applyAlignment="1">
      <alignment horizontal="center" vertical="center" wrapText="1"/>
    </xf>
    <xf numFmtId="0" fontId="7" fillId="0" borderId="31" xfId="31" applyFont="1" applyBorder="1" applyAlignment="1">
      <alignment horizontal="center" vertical="center" wrapText="1"/>
    </xf>
    <xf numFmtId="0" fontId="7" fillId="0" borderId="0" xfId="31" applyFont="1" applyBorder="1" applyAlignment="1">
      <alignment horizontal="center" vertical="center" wrapText="1"/>
    </xf>
    <xf numFmtId="0" fontId="7" fillId="0" borderId="32" xfId="31" applyFont="1" applyBorder="1" applyAlignment="1">
      <alignment horizontal="center" vertical="center" wrapText="1"/>
    </xf>
    <xf numFmtId="0" fontId="7" fillId="0" borderId="33" xfId="31" applyFont="1" applyBorder="1" applyAlignment="1">
      <alignment horizontal="center" vertical="center" wrapText="1"/>
    </xf>
    <xf numFmtId="0" fontId="7" fillId="4" borderId="34" xfId="31" applyFont="1" applyFill="1" applyBorder="1" applyAlignment="1">
      <alignment horizontal="justify" vertical="center" wrapText="1"/>
    </xf>
    <xf numFmtId="0" fontId="7" fillId="4" borderId="35" xfId="31" applyFont="1" applyFill="1" applyBorder="1" applyAlignment="1">
      <alignment horizontal="justify" vertical="center" wrapText="1"/>
    </xf>
    <xf numFmtId="0" fontId="7" fillId="3" borderId="0" xfId="31" applyFont="1" applyFill="1" applyBorder="1" applyAlignment="1">
      <alignment horizontal="justify" vertical="center" wrapText="1"/>
    </xf>
    <xf numFmtId="0" fontId="0" fillId="0" borderId="36" xfId="31" applyBorder="1" applyAlignment="1">
      <alignment vertical="center" wrapText="1"/>
    </xf>
    <xf numFmtId="0" fontId="0" fillId="0" borderId="37" xfId="31" applyBorder="1" applyAlignment="1">
      <alignment horizontal="center" vertical="center" wrapText="1"/>
    </xf>
    <xf numFmtId="0" fontId="0" fillId="0" borderId="0" xfId="31" applyBorder="1" applyAlignment="1">
      <alignment horizontal="center" vertical="center" wrapText="1"/>
    </xf>
    <xf numFmtId="0" fontId="0" fillId="0" borderId="21" xfId="31" applyBorder="1" applyAlignment="1">
      <alignment vertical="center" wrapText="1"/>
    </xf>
    <xf numFmtId="10" fontId="8" fillId="3" borderId="38" xfId="52" applyNumberFormat="1" applyFill="1" applyBorder="1" applyAlignment="1">
      <alignment horizontal="center" vertical="center" wrapText="1"/>
    </xf>
    <xf numFmtId="10" fontId="8" fillId="3" borderId="0" xfId="52" applyNumberFormat="1" applyFill="1" applyBorder="1" applyAlignment="1">
      <alignment horizontal="center" vertical="center" wrapText="1"/>
    </xf>
    <xf numFmtId="0" fontId="0" fillId="0" borderId="39" xfId="31" applyBorder="1" applyAlignment="1">
      <alignment vertical="center" wrapText="1"/>
    </xf>
    <xf numFmtId="10" fontId="8" fillId="3" borderId="40" xfId="52" applyNumberFormat="1" applyFill="1" applyBorder="1" applyAlignment="1">
      <alignment horizontal="center" vertical="center" wrapText="1"/>
    </xf>
    <xf numFmtId="0" fontId="0" fillId="0" borderId="21" xfId="31" applyBorder="1" applyAlignment="1">
      <alignment horizontal="left" vertical="center" wrapText="1"/>
    </xf>
    <xf numFmtId="10" fontId="8" fillId="0" borderId="38" xfId="52" applyNumberFormat="1" applyBorder="1" applyAlignment="1">
      <alignment horizontal="center" vertical="center" wrapText="1"/>
    </xf>
    <xf numFmtId="10" fontId="8" fillId="0" borderId="0" xfId="52" applyNumberFormat="1" applyBorder="1" applyAlignment="1">
      <alignment horizontal="center" vertical="center" wrapText="1"/>
    </xf>
    <xf numFmtId="10" fontId="8" fillId="3" borderId="26" xfId="52" applyNumberFormat="1" applyFill="1" applyBorder="1" applyAlignment="1">
      <alignment horizontal="center" vertical="center" wrapText="1"/>
    </xf>
    <xf numFmtId="180" fontId="8" fillId="0" borderId="26" xfId="10" applyBorder="1" applyAlignment="1">
      <alignment horizontal="center" vertical="center" wrapText="1"/>
    </xf>
    <xf numFmtId="180" fontId="8" fillId="0" borderId="0" xfId="10" applyBorder="1" applyAlignment="1">
      <alignment horizontal="center" vertical="center" wrapText="1"/>
    </xf>
    <xf numFmtId="0" fontId="0" fillId="3" borderId="21" xfId="31" applyFill="1" applyBorder="1" applyAlignment="1">
      <alignment horizontal="left" vertical="center" wrapText="1"/>
    </xf>
    <xf numFmtId="10" fontId="8" fillId="3" borderId="38" xfId="52" applyNumberFormat="1" applyFont="1" applyFill="1" applyBorder="1" applyAlignment="1">
      <alignment horizontal="center" vertical="center" wrapText="1"/>
    </xf>
    <xf numFmtId="10" fontId="8" fillId="3" borderId="0" xfId="52" applyNumberFormat="1" applyFont="1" applyFill="1" applyBorder="1" applyAlignment="1">
      <alignment horizontal="center" vertical="center" wrapText="1"/>
    </xf>
    <xf numFmtId="0" fontId="0" fillId="0" borderId="41" xfId="31" applyBorder="1" applyAlignment="1">
      <alignment horizontal="left" vertical="center" wrapText="1"/>
    </xf>
    <xf numFmtId="10" fontId="8" fillId="0" borderId="42" xfId="52" applyNumberFormat="1" applyBorder="1" applyAlignment="1">
      <alignment horizontal="center" vertical="center" wrapText="1"/>
    </xf>
    <xf numFmtId="0" fontId="0" fillId="0" borderId="43" xfId="31" applyBorder="1" applyAlignment="1">
      <alignment horizontal="center" vertical="center"/>
    </xf>
    <xf numFmtId="0" fontId="0" fillId="0" borderId="44" xfId="31" applyBorder="1" applyAlignment="1">
      <alignment horizontal="center" vertical="center"/>
    </xf>
    <xf numFmtId="0" fontId="0" fillId="0" borderId="0" xfId="31" applyBorder="1" applyAlignment="1">
      <alignment horizontal="center" vertical="center"/>
    </xf>
    <xf numFmtId="0" fontId="0" fillId="0" borderId="32" xfId="31" applyBorder="1" applyAlignment="1">
      <alignment horizontal="center" vertical="center"/>
    </xf>
    <xf numFmtId="0" fontId="0" fillId="0" borderId="33" xfId="31" applyBorder="1" applyAlignment="1">
      <alignment horizontal="center" vertical="center"/>
    </xf>
    <xf numFmtId="0" fontId="7" fillId="4" borderId="32" xfId="31" applyFont="1" applyFill="1" applyBorder="1" applyAlignment="1">
      <alignment horizontal="left" vertical="center" wrapText="1"/>
    </xf>
    <xf numFmtId="182" fontId="6" fillId="5" borderId="45" xfId="31" applyNumberFormat="1" applyFont="1" applyFill="1" applyBorder="1" applyAlignment="1">
      <alignment horizontal="right" vertical="center" wrapText="1"/>
    </xf>
    <xf numFmtId="10" fontId="6" fillId="3" borderId="0" xfId="31" applyNumberFormat="1" applyFont="1" applyFill="1" applyBorder="1" applyAlignment="1">
      <alignment horizontal="right" vertical="center" wrapText="1"/>
    </xf>
    <xf numFmtId="0" fontId="7" fillId="0" borderId="43" xfId="31" applyFont="1" applyBorder="1" applyAlignment="1">
      <alignment horizontal="justify" vertical="justify" wrapText="1"/>
    </xf>
    <xf numFmtId="0" fontId="7" fillId="0" borderId="44" xfId="31" applyFont="1" applyBorder="1" applyAlignment="1">
      <alignment horizontal="justify" vertical="justify" wrapText="1"/>
    </xf>
    <xf numFmtId="0" fontId="7" fillId="0" borderId="0" xfId="31" applyFont="1" applyBorder="1" applyAlignment="1">
      <alignment horizontal="justify" vertical="justify" wrapText="1"/>
    </xf>
    <xf numFmtId="0" fontId="7" fillId="0" borderId="8" xfId="31" applyFont="1" applyBorder="1" applyAlignment="1">
      <alignment horizontal="justify" vertical="justify" wrapText="1"/>
    </xf>
    <xf numFmtId="0" fontId="7" fillId="0" borderId="29" xfId="31" applyFont="1" applyBorder="1" applyAlignment="1">
      <alignment horizontal="justify" vertical="justify" wrapText="1"/>
    </xf>
    <xf numFmtId="0" fontId="7" fillId="0" borderId="23" xfId="31" applyFont="1" applyBorder="1" applyAlignment="1">
      <alignment horizontal="justify" vertical="justify" wrapText="1"/>
    </xf>
    <xf numFmtId="0" fontId="7" fillId="0" borderId="24" xfId="31" applyFont="1" applyBorder="1" applyAlignment="1">
      <alignment horizontal="justify" vertical="justify" wrapText="1"/>
    </xf>
    <xf numFmtId="0" fontId="7" fillId="0" borderId="46" xfId="31" applyFont="1" applyBorder="1" applyAlignment="1">
      <alignment horizontal="justify" vertical="justify" wrapText="1"/>
    </xf>
    <xf numFmtId="0" fontId="7" fillId="0" borderId="47" xfId="31" applyFont="1" applyBorder="1" applyAlignment="1">
      <alignment horizontal="justify" vertical="justify" wrapText="1"/>
    </xf>
    <xf numFmtId="0" fontId="2" fillId="2" borderId="48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 vertical="center" wrapText="1"/>
    </xf>
    <xf numFmtId="4" fontId="0" fillId="3" borderId="50" xfId="0" applyNumberFormat="1" applyFill="1" applyBorder="1"/>
    <xf numFmtId="4" fontId="0" fillId="0" borderId="0" xfId="0" applyNumberFormat="1"/>
    <xf numFmtId="4" fontId="0" fillId="0" borderId="51" xfId="0" applyNumberFormat="1" applyBorder="1"/>
    <xf numFmtId="4" fontId="0" fillId="0" borderId="42" xfId="0" applyNumberFormat="1" applyBorder="1"/>
    <xf numFmtId="4" fontId="3" fillId="6" borderId="52" xfId="0" applyNumberFormat="1" applyFont="1" applyFill="1" applyBorder="1"/>
    <xf numFmtId="0" fontId="0" fillId="3" borderId="0" xfId="0" applyFill="1"/>
  </cellXfs>
  <cellStyles count="53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Separador de milhares 2 3 2" xfId="10"/>
    <cellStyle name="Hyperlink seguido" xfId="11" builtinId="9"/>
    <cellStyle name="Hyperlink" xfId="12" builtinId="8"/>
    <cellStyle name="40% - Ênfase 2" xfId="13" builtinId="35"/>
    <cellStyle name="Observação" xfId="14" builtinId="10"/>
    <cellStyle name="40% - Ênfase 6" xfId="15" builtinId="51"/>
    <cellStyle name="Texto de Aviso" xfId="16" builtinId="11"/>
    <cellStyle name="Título" xfId="17" builtinId="15"/>
    <cellStyle name="Texto Explicativo" xfId="18" builtinId="53"/>
    <cellStyle name="Ênfase 3" xfId="19" builtinId="37"/>
    <cellStyle name="Título 1" xfId="20" builtinId="16"/>
    <cellStyle name="Ênfase 4" xfId="21" builtinId="41"/>
    <cellStyle name="Título 2" xfId="22" builtinId="17"/>
    <cellStyle name="Ênfase 5" xfId="23" builtinId="45"/>
    <cellStyle name="Título 3" xfId="24" builtinId="18"/>
    <cellStyle name="Ênfase 6" xfId="25" builtinId="49"/>
    <cellStyle name="Título 4" xfId="26" builtinId="19"/>
    <cellStyle name="Entrada" xfId="27" builtinId="20"/>
    <cellStyle name="Saída" xfId="28" builtinId="21"/>
    <cellStyle name="Cálculo" xfId="29" builtinId="22"/>
    <cellStyle name="Total" xfId="30" builtinId="25"/>
    <cellStyle name="Normal 2 3" xfId="31"/>
    <cellStyle name="40% - Ênfase 1" xfId="32" builtinId="31"/>
    <cellStyle name="Bom" xfId="33" builtinId="26"/>
    <cellStyle name="Ruim" xfId="34" builtinId="27"/>
    <cellStyle name="Normal 8 2 2" xfId="35"/>
    <cellStyle name="Neutro" xfId="36" builtinId="28"/>
    <cellStyle name="20% - Ênfase 5" xfId="37" builtinId="46"/>
    <cellStyle name="Ênfase 1" xfId="38" builtinId="29"/>
    <cellStyle name="20% - Ênfase 1" xfId="39" builtinId="30"/>
    <cellStyle name="60% - Ênfase 1" xfId="40" builtinId="32"/>
    <cellStyle name="20% - Ênfase 6" xfId="41" builtinId="50"/>
    <cellStyle name="Ênfase 2" xfId="42" builtinId="33"/>
    <cellStyle name="20% - Ênfase 2" xfId="43" builtinId="34"/>
    <cellStyle name="60% - Ênfase 2" xfId="44" builtinId="36"/>
    <cellStyle name="40% - Ênfase 3" xfId="45" builtinId="39"/>
    <cellStyle name="60% - Ênfase 3" xfId="46" builtinId="40"/>
    <cellStyle name="20% - Ênfase 4" xfId="47" builtinId="42"/>
    <cellStyle name="60% - Ênfase 4" xfId="48" builtinId="44"/>
    <cellStyle name="40% - Ênfase 5" xfId="49" builtinId="47"/>
    <cellStyle name="60% - Ênfase 5" xfId="50" builtinId="48"/>
    <cellStyle name="60% - Ênfase 6" xfId="51" builtinId="52"/>
    <cellStyle name="Porcentagem 2 2 2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75565</xdr:colOff>
      <xdr:row>9</xdr:row>
      <xdr:rowOff>227330</xdr:rowOff>
    </xdr:from>
    <xdr:to>
      <xdr:col>5</xdr:col>
      <xdr:colOff>1418591</xdr:colOff>
      <xdr:row>14</xdr:row>
      <xdr:rowOff>57004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752465" y="2303780"/>
          <a:ext cx="3152775" cy="98171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L61"/>
  <sheetViews>
    <sheetView tabSelected="1" workbookViewId="0">
      <selection activeCell="L13" sqref="L13"/>
    </sheetView>
  </sheetViews>
  <sheetFormatPr defaultColWidth="9" defaultRowHeight="15"/>
  <cols>
    <col min="2" max="2" width="41.4285714285714" customWidth="1"/>
    <col min="3" max="3" width="18.5714285714286" customWidth="1"/>
    <col min="4" max="4" width="16.1428571428571" customWidth="1"/>
    <col min="5" max="5" width="27.1428571428571" customWidth="1"/>
    <col min="6" max="6" width="21.8571428571429" customWidth="1"/>
    <col min="7" max="8" width="10.4285714285714" customWidth="1"/>
    <col min="9" max="9" width="21" customWidth="1"/>
    <col min="11" max="11" width="14.5714285714286" customWidth="1"/>
    <col min="12" max="12" width="18.7142857142857" customWidth="1"/>
  </cols>
  <sheetData>
    <row r="1" ht="15.75"/>
    <row r="2" ht="20.25" spans="2:11">
      <c r="B2" s="2" t="str">
        <f>"CÁLCULO DA COMPOSIÇÃO DO BDI E DO VALOR DA OBRA DE "&amp;K2</f>
        <v>CÁLCULO DA COMPOSIÇÃO DO BDI E DO VALOR DA OBRA DE CONSTRUÇÃO REFEITÓRIO ESTUDANTIL - CATOLÉ DO ROCHA</v>
      </c>
      <c r="C2" s="3"/>
      <c r="D2" s="3"/>
      <c r="E2" s="3"/>
      <c r="F2" s="3"/>
      <c r="G2" s="3"/>
      <c r="H2" s="3"/>
      <c r="I2" s="84"/>
      <c r="K2" t="s">
        <v>0</v>
      </c>
    </row>
    <row r="3" ht="16.5"/>
    <row r="4" ht="31.5" spans="2:12"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6" t="s">
        <v>7</v>
      </c>
      <c r="I4" s="85" t="s">
        <v>8</v>
      </c>
      <c r="L4" s="5" t="s">
        <v>5</v>
      </c>
    </row>
    <row r="5" ht="15.75" spans="2:12">
      <c r="B5" s="7" t="str">
        <f>K2</f>
        <v>CONSTRUÇÃO REFEITÓRIO ESTUDANTIL - CATOLÉ DO ROCHA</v>
      </c>
      <c r="C5" s="8" t="s">
        <v>9</v>
      </c>
      <c r="D5" s="8" t="s">
        <v>10</v>
      </c>
      <c r="E5" s="9">
        <f>C5+D5</f>
        <v>2291536.19</v>
      </c>
      <c r="F5" s="9">
        <f>F36*E5</f>
        <v>532960.969310183</v>
      </c>
      <c r="G5" s="10">
        <f>(C5/E5)*100</f>
        <v>21.6171192129416</v>
      </c>
      <c r="H5" s="10">
        <f>(D5/E5)*100</f>
        <v>78.3828807870584</v>
      </c>
      <c r="I5" s="86">
        <f>E5+L5</f>
        <v>2824261.66</v>
      </c>
      <c r="K5" s="87">
        <f>F5+E5</f>
        <v>2824497.15931018</v>
      </c>
      <c r="L5" s="9">
        <v>532725.47</v>
      </c>
    </row>
    <row r="6" spans="2:9">
      <c r="B6" s="11" t="s">
        <v>11</v>
      </c>
      <c r="C6" s="12"/>
      <c r="D6" s="12"/>
      <c r="E6" s="12"/>
      <c r="F6" s="12"/>
      <c r="G6" s="12"/>
      <c r="H6" s="13"/>
      <c r="I6" s="88">
        <f>E5</f>
        <v>2291536.19</v>
      </c>
    </row>
    <row r="7" ht="15.75" spans="2:9">
      <c r="B7" s="14" t="s">
        <v>5</v>
      </c>
      <c r="C7" s="15"/>
      <c r="D7" s="15"/>
      <c r="E7" s="15"/>
      <c r="F7" s="15"/>
      <c r="G7" s="15"/>
      <c r="H7" s="16"/>
      <c r="I7" s="89">
        <f>F5</f>
        <v>532960.969310183</v>
      </c>
    </row>
    <row r="8" ht="16.5" spans="2:9">
      <c r="B8" s="17" t="s">
        <v>12</v>
      </c>
      <c r="C8" s="18"/>
      <c r="D8" s="18"/>
      <c r="E8" s="18"/>
      <c r="F8" s="18"/>
      <c r="G8" s="18"/>
      <c r="H8" s="19"/>
      <c r="I8" s="90">
        <f>I5</f>
        <v>2824261.66</v>
      </c>
    </row>
    <row r="9" ht="16.5" spans="2:9">
      <c r="B9" s="20"/>
      <c r="C9" s="20"/>
      <c r="D9" s="20"/>
      <c r="E9" s="20"/>
      <c r="F9" s="20"/>
      <c r="G9" s="20"/>
      <c r="H9" s="20"/>
      <c r="I9" s="20"/>
    </row>
    <row r="10" s="1" customFormat="1" ht="18.75" spans="2:8">
      <c r="B10" s="21" t="s">
        <v>13</v>
      </c>
      <c r="C10" s="22" t="s">
        <v>14</v>
      </c>
      <c r="E10" s="23"/>
      <c r="F10" s="24"/>
      <c r="G10" s="25"/>
      <c r="H10" s="25"/>
    </row>
    <row r="11" s="1" customFormat="1" ht="18" spans="2:8">
      <c r="B11" s="26" t="s">
        <v>15</v>
      </c>
      <c r="C11" s="27" t="str">
        <f>C5</f>
        <v>495.364,11</v>
      </c>
      <c r="E11" s="28"/>
      <c r="F11" s="29"/>
      <c r="G11" s="25"/>
      <c r="H11" s="25"/>
    </row>
    <row r="12" s="1" customFormat="1" ht="18" spans="2:8">
      <c r="B12" s="26" t="s">
        <v>16</v>
      </c>
      <c r="C12" s="27">
        <f>E5</f>
        <v>2291536.19</v>
      </c>
      <c r="E12" s="28"/>
      <c r="F12" s="29"/>
      <c r="G12" s="25"/>
      <c r="H12" s="25"/>
    </row>
    <row r="13" s="1" customFormat="1" ht="18" spans="2:8">
      <c r="B13" s="26" t="s">
        <v>17</v>
      </c>
      <c r="C13" s="30">
        <v>0.05</v>
      </c>
      <c r="E13" s="28"/>
      <c r="F13" s="29"/>
      <c r="G13" s="25"/>
      <c r="H13" s="25"/>
    </row>
    <row r="14" s="1" customFormat="1" ht="18" spans="2:8">
      <c r="B14" s="31" t="s">
        <v>18</v>
      </c>
      <c r="C14" s="32"/>
      <c r="E14" s="28"/>
      <c r="F14" s="29"/>
      <c r="G14" s="25"/>
      <c r="H14" s="25"/>
    </row>
    <row r="15" s="1" customFormat="1" ht="18.75" spans="2:8">
      <c r="B15" s="33" t="s">
        <v>19</v>
      </c>
      <c r="C15" s="34">
        <f>(C11/C12)*C13</f>
        <v>0.0108085596064708</v>
      </c>
      <c r="E15" s="35"/>
      <c r="F15" s="36"/>
      <c r="G15" s="25"/>
      <c r="H15" s="25"/>
    </row>
    <row r="16" ht="16.5" spans="5:8">
      <c r="E16" s="37" t="s">
        <v>20</v>
      </c>
      <c r="F16" s="38"/>
      <c r="G16" s="39"/>
      <c r="H16" s="39"/>
    </row>
    <row r="17" ht="15.75" customHeight="1" spans="5:8">
      <c r="E17" s="40" t="str">
        <f>"OBRA: "&amp;K2</f>
        <v>OBRA: CONSTRUÇÃO REFEITÓRIO ESTUDANTIL - CATOLÉ DO ROCHA</v>
      </c>
      <c r="F17" s="41"/>
      <c r="G17" s="42"/>
      <c r="H17" s="42"/>
    </row>
    <row r="18" customHeight="1" spans="5:8">
      <c r="E18" s="43"/>
      <c r="F18" s="44"/>
      <c r="G18" s="42"/>
      <c r="H18" s="42"/>
    </row>
    <row r="19" ht="27" customHeight="1" spans="5:8">
      <c r="E19" s="45" t="s">
        <v>21</v>
      </c>
      <c r="F19" s="46"/>
      <c r="G19" s="47"/>
      <c r="H19" s="47"/>
    </row>
    <row r="20" customHeight="1" spans="5:8">
      <c r="E20" s="48" t="s">
        <v>22</v>
      </c>
      <c r="F20" s="49" t="s">
        <v>23</v>
      </c>
      <c r="G20" s="50"/>
      <c r="H20" s="50"/>
    </row>
    <row r="21" customHeight="1" spans="5:8">
      <c r="E21" s="51" t="s">
        <v>24</v>
      </c>
      <c r="F21" s="52">
        <v>0.03</v>
      </c>
      <c r="G21" s="53"/>
      <c r="H21" s="53"/>
    </row>
    <row r="22" customHeight="1" spans="5:8">
      <c r="E22" s="51" t="s">
        <v>25</v>
      </c>
      <c r="F22" s="52">
        <v>0.008</v>
      </c>
      <c r="G22" s="53"/>
      <c r="H22" s="53"/>
    </row>
    <row r="23" ht="42.75" customHeight="1" spans="5:8">
      <c r="E23" s="51" t="s">
        <v>26</v>
      </c>
      <c r="F23" s="52">
        <v>0.0097</v>
      </c>
      <c r="G23" s="53"/>
      <c r="H23" s="53"/>
    </row>
    <row r="24" customHeight="1" spans="5:8">
      <c r="E24" s="54" t="s">
        <v>27</v>
      </c>
      <c r="F24" s="55">
        <v>0.0059</v>
      </c>
      <c r="G24" s="53"/>
      <c r="H24" s="53"/>
    </row>
    <row r="25" ht="27.75" customHeight="1" spans="5:8">
      <c r="E25" s="45" t="s">
        <v>28</v>
      </c>
      <c r="F25" s="46"/>
      <c r="G25" s="47"/>
      <c r="H25" s="47"/>
    </row>
    <row r="26" ht="29.25" customHeight="1" spans="5:8">
      <c r="E26" s="48" t="s">
        <v>22</v>
      </c>
      <c r="F26" s="49" t="s">
        <v>23</v>
      </c>
      <c r="G26" s="50"/>
      <c r="H26" s="50"/>
    </row>
    <row r="27" spans="5:8">
      <c r="E27" s="56" t="s">
        <v>29</v>
      </c>
      <c r="F27" s="57">
        <f>SUM(F28:F32)</f>
        <v>0.0923085596064708</v>
      </c>
      <c r="G27" s="58"/>
      <c r="H27" s="58"/>
    </row>
    <row r="28" ht="30" spans="5:8">
      <c r="E28" s="56" t="s">
        <v>30</v>
      </c>
      <c r="F28" s="57">
        <v>0.045</v>
      </c>
      <c r="G28" s="58"/>
      <c r="H28" s="58"/>
    </row>
    <row r="29" spans="5:8">
      <c r="E29" s="56" t="s">
        <v>31</v>
      </c>
      <c r="F29" s="52">
        <v>0.0065</v>
      </c>
      <c r="G29" s="53"/>
      <c r="H29" s="53"/>
    </row>
    <row r="30" spans="5:8">
      <c r="E30" s="56" t="s">
        <v>32</v>
      </c>
      <c r="F30" s="59">
        <v>0.03</v>
      </c>
      <c r="G30" s="53"/>
      <c r="H30" s="53"/>
    </row>
    <row r="31" spans="5:8">
      <c r="E31" s="56" t="s">
        <v>33</v>
      </c>
      <c r="F31" s="60">
        <v>0</v>
      </c>
      <c r="G31" s="61"/>
      <c r="H31" s="61"/>
    </row>
    <row r="32" ht="28.5" customHeight="1" spans="5:8">
      <c r="E32" s="62" t="s">
        <v>34</v>
      </c>
      <c r="F32" s="63">
        <f>C15</f>
        <v>0.0108085596064708</v>
      </c>
      <c r="G32" s="64"/>
      <c r="H32" s="64"/>
    </row>
    <row r="33" ht="30.75" spans="5:8">
      <c r="E33" s="65" t="s">
        <v>35</v>
      </c>
      <c r="F33" s="66">
        <v>0.0616</v>
      </c>
      <c r="G33" s="58"/>
      <c r="H33" s="58"/>
    </row>
    <row r="34" spans="5:8">
      <c r="E34" s="67" t="s">
        <v>36</v>
      </c>
      <c r="F34" s="68"/>
      <c r="G34" s="69"/>
      <c r="H34" s="69"/>
    </row>
    <row r="35" ht="15.75" spans="5:8">
      <c r="E35" s="70"/>
      <c r="F35" s="71"/>
      <c r="G35" s="69"/>
      <c r="H35" s="69"/>
    </row>
    <row r="36" ht="18.75" customHeight="1" spans="5:8">
      <c r="E36" s="72" t="s">
        <v>37</v>
      </c>
      <c r="F36" s="73">
        <f>((1+(F21+F22+F23))*(1+F24)*(1+F33))/(1-F27)-1</f>
        <v>0.232578028501563</v>
      </c>
      <c r="G36" s="74"/>
      <c r="H36" s="74"/>
    </row>
    <row r="37" spans="5:8">
      <c r="E37" s="75" t="s">
        <v>38</v>
      </c>
      <c r="F37" s="76"/>
      <c r="G37" s="77"/>
      <c r="H37" s="77"/>
    </row>
    <row r="38" spans="5:8">
      <c r="E38" s="78"/>
      <c r="F38" s="79"/>
      <c r="G38" s="77"/>
      <c r="H38" s="77"/>
    </row>
    <row r="39" customHeight="1" spans="5:8">
      <c r="E39" s="80" t="s">
        <v>39</v>
      </c>
      <c r="F39" s="81"/>
      <c r="G39" s="77"/>
      <c r="H39" s="77"/>
    </row>
    <row r="40" ht="15.75" spans="5:9">
      <c r="E40" s="82"/>
      <c r="F40" s="83"/>
      <c r="G40" s="77"/>
      <c r="H40" s="77"/>
      <c r="I40" s="91"/>
    </row>
    <row r="41" ht="15.75"/>
    <row r="44" customHeight="1"/>
    <row r="46" customHeight="1"/>
    <row r="59" customHeight="1"/>
    <row r="61" customHeight="1"/>
  </sheetData>
  <mergeCells count="13">
    <mergeCell ref="B2:I2"/>
    <mergeCell ref="B6:H6"/>
    <mergeCell ref="B7:H7"/>
    <mergeCell ref="B8:H8"/>
    <mergeCell ref="B14:C14"/>
    <mergeCell ref="E16:F16"/>
    <mergeCell ref="E19:F19"/>
    <mergeCell ref="E25:F25"/>
    <mergeCell ref="E34:F35"/>
    <mergeCell ref="E37:F38"/>
    <mergeCell ref="E39:F40"/>
    <mergeCell ref="E10:F15"/>
    <mergeCell ref="E17:F18"/>
  </mergeCells>
  <printOptions horizontalCentered="1"/>
  <pageMargins left="0.511811023622047" right="0.511811023622047" top="0.393700787401575" bottom="0.393700787401575" header="0.31496062992126" footer="0.31496062992126"/>
  <pageSetup paperSize="9" scale="6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511811024" right="0.511811024" top="0.787401575" bottom="0.787401575" header="0.31496062" footer="0.31496062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511811024" right="0.511811024" top="0.787401575" bottom="0.787401575" header="0.31496062" footer="0.3149606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dcterms:created xsi:type="dcterms:W3CDTF">2020-06-17T12:39:00Z</dcterms:created>
  <cp:lastPrinted>2022-11-10T19:33:00Z</cp:lastPrinted>
  <dcterms:modified xsi:type="dcterms:W3CDTF">2023-06-20T12:26:37Z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06DC874DABF5479F8A8790F1FB71AB9F</vt:lpwstr>
  </property>
  <property fmtid="{D5CDD505-2E9C-101B-9397-08002B2CF9AE}" pid="3" name="KSOProductBuildVer">
    <vt:lpwstr>1046-11.2.0.11537</vt:lpwstr>
  </property>
</Properties>
</file>