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ficação do Projeto" sheetId="1" r:id="rId4"/>
    <sheet state="visible" name="Orçamento" sheetId="2" r:id="rId5"/>
    <sheet state="visible" name="Bolsas" sheetId="3" r:id="rId6"/>
    <sheet state="visible" name="Compras e contratações - I" sheetId="4" r:id="rId7"/>
    <sheet state="visible" name="Compras e Contratações - II" sheetId="5" r:id="rId8"/>
    <sheet state="visible" name="Indicadores" sheetId="6" r:id="rId9"/>
    <sheet state="hidden" name="Lista Suspensa" sheetId="7" r:id="rId10"/>
  </sheets>
  <definedNames/>
  <calcPr/>
  <extLst>
    <ext uri="GoogleSheetsCustomDataVersion2">
      <go:sheetsCustomData xmlns:go="http://customooxmlschemas.google.com/" r:id="rId11" roundtripDataChecksum="QiIjtrsDycmyifPE6KEEwFTkHDaSrIidF3TQuITO/Fs="/>
    </ext>
  </extLst>
</workbook>
</file>

<file path=xl/sharedStrings.xml><?xml version="1.0" encoding="utf-8"?>
<sst xmlns="http://schemas.openxmlformats.org/spreadsheetml/2006/main" count="541" uniqueCount="317">
  <si>
    <t>IDENTIFICAÇÃO DO PROJETO</t>
  </si>
  <si>
    <r>
      <rPr>
        <rFont val="Calibri"/>
        <b/>
        <color theme="1"/>
        <sz val="11.0"/>
      </rPr>
      <t xml:space="preserve">  TIPO DE PROPOSTA:
</t>
    </r>
    <r>
      <rPr>
        <rFont val="Calibri"/>
        <b val="0"/>
        <color theme="1"/>
        <sz val="9.0"/>
      </rPr>
      <t xml:space="preserve">  (MARQUE UM X EM UMA DAS OPÇÕES AO LADO)</t>
    </r>
  </si>
  <si>
    <t xml:space="preserve">  NOVO CONTRATO:</t>
  </si>
  <si>
    <t>( x    )</t>
  </si>
  <si>
    <t xml:space="preserve">  ADITIVO A CONTRATO EXISTENTE:</t>
  </si>
  <si>
    <t>(     )</t>
  </si>
  <si>
    <t xml:space="preserve">  TÍTULO DO PROJETO:</t>
  </si>
  <si>
    <t>Projeto de Pesquisa, Desenvolvimento e Inovação entre o IFPB  e DAF/SECTICS/MS</t>
  </si>
  <si>
    <t xml:space="preserve">  OBJETO:</t>
  </si>
  <si>
    <r>
      <rPr>
        <rFont val="Arial, sans-serif"/>
        <color rgb="FF000000"/>
        <sz val="11.0"/>
      </rPr>
      <t>implementar estratégias de inovação e qualificação dos processos de governança e gestão da informação e comunicação relacionados à Assistência Farmacêutica no SUS com foco na melhoria de processos logísticos e de cuidado.</t>
    </r>
  </si>
  <si>
    <t xml:space="preserve">  INSTITUIÇÃO APOIADA:</t>
  </si>
  <si>
    <t>IFPB</t>
  </si>
  <si>
    <t xml:space="preserve">  NOME DO COODERNADOR/A:</t>
  </si>
  <si>
    <t>Katyusco de Farias Santos</t>
  </si>
  <si>
    <t xml:space="preserve">  CONTATOS DO/A COORDENADOR/A:</t>
  </si>
  <si>
    <r>
      <rPr>
        <rFont val="Calibri"/>
        <b/>
        <color theme="1"/>
        <sz val="11.0"/>
      </rPr>
      <t xml:space="preserve">  TELEFONE:
</t>
    </r>
    <r>
      <rPr>
        <rFont val="Calibri"/>
        <b val="0"/>
        <color theme="1"/>
        <sz val="9.0"/>
      </rPr>
      <t xml:space="preserve">  (COM CÓDIGO DE ÁREA)</t>
    </r>
  </si>
  <si>
    <t>(83) - 99132-0402</t>
  </si>
  <si>
    <r>
      <rPr>
        <rFont val="Calibri"/>
        <b/>
        <color theme="1"/>
        <sz val="11.0"/>
      </rPr>
      <t xml:space="preserve">  VALOR DO PROJETO / ADITIVO (R$):
</t>
    </r>
    <r>
      <rPr>
        <rFont val="Calibri"/>
        <b val="0"/>
        <color theme="1"/>
        <sz val="9.0"/>
      </rPr>
      <t xml:space="preserve">  (SE FOR ADITIVO, COLOCAR APENAS O VALOR DO ADITIVO)</t>
    </r>
  </si>
  <si>
    <r>
      <rPr>
        <rFont val="Calibri"/>
        <b/>
        <color theme="1"/>
        <sz val="11.0"/>
      </rPr>
      <t xml:space="preserve">  VIGÊNCIA DO PROJETO / ADITIVO (R$):</t>
    </r>
    <r>
      <rPr>
        <rFont val="Calibri"/>
        <b val="0"/>
        <color theme="1"/>
        <sz val="9.0"/>
      </rPr>
      <t xml:space="preserve">
  (SE FOR ADITIVO, COLOCAR APENAS OS PRAZOS DO ADITIVO)</t>
    </r>
  </si>
  <si>
    <t xml:space="preserve">  DATA DE INÍCIO:</t>
  </si>
  <si>
    <t>XX/XX/XXXX</t>
  </si>
  <si>
    <t xml:space="preserve">  DATA DE TÉRMINO:</t>
  </si>
  <si>
    <r>
      <rPr>
        <rFont val="Calibri"/>
        <b/>
        <color theme="1"/>
        <sz val="11.0"/>
      </rPr>
      <t xml:space="preserve">  DURAÇÃO TOTA</t>
    </r>
    <r>
      <rPr>
        <rFont val="Calibri"/>
        <b val="0"/>
        <color theme="1"/>
        <sz val="9.0"/>
      </rPr>
      <t>L:
  (NÚMERO DE MESES)</t>
    </r>
  </si>
  <si>
    <r>
      <rPr>
        <rFont val="Calibri"/>
        <b/>
        <color theme="1"/>
        <sz val="11.0"/>
      </rPr>
      <t xml:space="preserve">  PERÍODO INICIAL DE IMPLEMENTAÇÃO:</t>
    </r>
    <r>
      <rPr>
        <rFont val="Calibri"/>
        <b val="0"/>
        <color theme="1"/>
        <sz val="9.0"/>
      </rPr>
      <t xml:space="preserve"> 
  (NÚMERO DE MESES)</t>
    </r>
  </si>
  <si>
    <r>
      <rPr>
        <rFont val="Calibri"/>
        <b/>
        <color theme="1"/>
        <sz val="11.0"/>
      </rPr>
      <t xml:space="preserve">  FINANCIADOR(ES) DO PROJETO / ADITIVO:
</t>
    </r>
    <r>
      <rPr>
        <rFont val="Calibri"/>
        <b val="0"/>
        <color theme="1"/>
        <sz val="9.0"/>
      </rPr>
      <t xml:space="preserve">  (SE FOR ADITIVO, COLOCAR APENAS O FINANCIADOR DO ADITIVO)</t>
    </r>
  </si>
  <si>
    <t>MINISTÉRIO DA SAÚDE</t>
  </si>
  <si>
    <t>ORÇAMENTO</t>
  </si>
  <si>
    <t>RUBRICA</t>
  </si>
  <si>
    <t>VALOR TOTAL
(R$)</t>
  </si>
  <si>
    <t>PREVISÃO DE APLICAÇÃO DO RECURSO FINANCEIRO POR ANO DE VIGÊNCIA DO PROJETO (R$)</t>
  </si>
  <si>
    <r>
      <rPr>
        <rFont val="Calibri"/>
        <b/>
        <color theme="1"/>
        <sz val="11.0"/>
      </rPr>
      <t xml:space="preserve">1o Ano: 
</t>
    </r>
    <r>
      <rPr>
        <rFont val="Calibri"/>
        <b val="0"/>
        <color theme="1"/>
        <sz val="9.0"/>
      </rPr>
      <t>(SELECIONE O ANO AO LADO)</t>
    </r>
  </si>
  <si>
    <t>2o Ano:</t>
  </si>
  <si>
    <t>3o Ano:</t>
  </si>
  <si>
    <t>4o ano:</t>
  </si>
  <si>
    <t>5o ano:</t>
  </si>
  <si>
    <t xml:space="preserve">  BOLSAS </t>
  </si>
  <si>
    <t xml:space="preserve">  EQUIPAMENTOS E MATERIAL PERMANENTE</t>
  </si>
  <si>
    <t xml:space="preserve">  MATERIAL DE CONSUMO</t>
  </si>
  <si>
    <t xml:space="preserve">  PASSAGENS</t>
  </si>
  <si>
    <t xml:space="preserve">  DIÁRIAS</t>
  </si>
  <si>
    <t xml:space="preserve">  SERVIÇOS DE TERCEIROS - PESSOA JURÍDICA</t>
  </si>
  <si>
    <t xml:space="preserve">  SERVIÇOS DE TERCEIROS - PESSOA FÍSICA - RPA</t>
  </si>
  <si>
    <t xml:space="preserve">  CONTRATAÇÃO DE PESSOAS - CLT</t>
  </si>
  <si>
    <t xml:space="preserve">  TOTAL</t>
  </si>
  <si>
    <t>BOLSAS</t>
  </si>
  <si>
    <t>Responder as perguntas abaixo:</t>
  </si>
  <si>
    <r>
      <rPr>
        <rFont val="Calibri"/>
        <b/>
        <color rgb="FF474747"/>
        <sz val="11.0"/>
      </rPr>
      <t xml:space="preserve">1) O cadastramento dos bolsistas será feito digitalmente ou em documento físico?
</t>
    </r>
    <r>
      <rPr>
        <rFont val="Calibri"/>
        <b val="0"/>
        <color rgb="FF474747"/>
        <sz val="9.0"/>
      </rPr>
      <t>(marque um X em apenas uma das opções ao lado)</t>
    </r>
  </si>
  <si>
    <t>(x )</t>
  </si>
  <si>
    <t xml:space="preserve">  Digital </t>
  </si>
  <si>
    <t>(   )</t>
  </si>
  <si>
    <t xml:space="preserve">  Físico</t>
  </si>
  <si>
    <r>
      <rPr>
        <rFont val="Calibri"/>
        <b/>
        <color rgb="FF474747"/>
        <sz val="11.0"/>
      </rPr>
      <t xml:space="preserve">2) O cadastramento dos bolsistas será feito pelos próprios bolsistas ou pela Facto?
</t>
    </r>
    <r>
      <rPr>
        <rFont val="Calibri"/>
        <b val="0"/>
        <color rgb="FF474747"/>
        <sz val="9.0"/>
      </rPr>
      <t>(marque um X em apenas uma das opções ao lado)</t>
    </r>
  </si>
  <si>
    <t xml:space="preserve">  Bolsistas</t>
  </si>
  <si>
    <t>(x  )</t>
  </si>
  <si>
    <t xml:space="preserve">  Facto</t>
  </si>
  <si>
    <r>
      <rPr>
        <rFont val="Calibri"/>
        <b/>
        <color rgb="FF474747"/>
        <sz val="11.0"/>
      </rPr>
      <t xml:space="preserve">3) Os relatórios dos bolsistas terão qual periodicidade?
</t>
    </r>
    <r>
      <rPr>
        <rFont val="Calibri"/>
        <b val="0"/>
        <color rgb="FF474747"/>
        <sz val="9.0"/>
      </rPr>
      <t>(marque um X em apenas uma das opções ao lado)</t>
    </r>
  </si>
  <si>
    <t xml:space="preserve">  Mensal</t>
  </si>
  <si>
    <t xml:space="preserve">  Trimestral</t>
  </si>
  <si>
    <t xml:space="preserve">  Semestral</t>
  </si>
  <si>
    <t>Item</t>
  </si>
  <si>
    <t>Descrição do perfil do bolsista</t>
  </si>
  <si>
    <t>Valor mensal da bolsa
(R$)</t>
  </si>
  <si>
    <t>Número total de bolsas:</t>
  </si>
  <si>
    <t>Número de mensalidades da bolsa</t>
  </si>
  <si>
    <t>Número de bolsistas estudantes de nível superior:</t>
  </si>
  <si>
    <t>Número de bolsistas estudantes de nível médio ou fundamental:</t>
  </si>
  <si>
    <t>Número de bolsistas servidores:</t>
  </si>
  <si>
    <t>Número de bolsistas colaboradores externos:</t>
  </si>
  <si>
    <t>Número de bolsistas sem vinculação definida no momento:</t>
  </si>
  <si>
    <t>Número de pagamentos:</t>
  </si>
  <si>
    <t>COMPRAS E CONTRATAÇÕES - INFORMAÇÕES GERAIS</t>
  </si>
  <si>
    <r>
      <rPr>
        <rFont val="Calibri"/>
        <b/>
        <color rgb="FF474747"/>
        <sz val="11.0"/>
      </rPr>
      <t xml:space="preserve">  Será necessário adquirir equipamentos ou materiais importados?
</t>
    </r>
    <r>
      <rPr>
        <rFont val="Calibri"/>
        <b val="0"/>
        <color rgb="FF474747"/>
        <sz val="9.0"/>
      </rPr>
      <t>(marque um X em apenas uma das opções ao lado)</t>
    </r>
  </si>
  <si>
    <t xml:space="preserve">  Sim</t>
  </si>
  <si>
    <t>x</t>
  </si>
  <si>
    <t xml:space="preserve">  Não</t>
  </si>
  <si>
    <r>
      <rPr>
        <rFont val="Calibri"/>
        <b/>
        <color rgb="FF474747"/>
        <sz val="11.0"/>
      </rPr>
      <t xml:space="preserve">  Será necessário contratar serviço de fornecedor de fora do país?
</t>
    </r>
    <r>
      <rPr>
        <rFont val="Calibri"/>
        <b val="0"/>
        <color rgb="FF474747"/>
        <sz val="9.0"/>
      </rPr>
      <t>(marque um X em apenas uma das opções ao lado)</t>
    </r>
  </si>
  <si>
    <r>
      <rPr>
        <rFont val="Calibri"/>
        <b/>
        <color rgb="FF474747"/>
        <sz val="11.0"/>
      </rPr>
      <t xml:space="preserve">  Haverá contratação por inexigibilidade de licitação?
</t>
    </r>
    <r>
      <rPr>
        <rFont val="Calibri"/>
        <b val="0"/>
        <color rgb="FF474747"/>
        <sz val="9.0"/>
      </rPr>
      <t>(marque um X em apenas uma das opções ao lado)</t>
    </r>
  </si>
  <si>
    <r>
      <rPr>
        <rFont val="Calibri"/>
        <b/>
        <color rgb="FF474747"/>
        <sz val="11.0"/>
      </rPr>
      <t xml:space="preserve">  Haverá compras de materiais e equipamentos e/ou contratações de serviços de tecnologia de informação e comunicação?
</t>
    </r>
    <r>
      <rPr>
        <rFont val="Calibri"/>
        <b val="0"/>
        <color rgb="FF474747"/>
        <sz val="9.0"/>
      </rPr>
      <t>(marque um X em apenas uma das opções ao lado)</t>
    </r>
  </si>
  <si>
    <r>
      <rPr>
        <rFont val="Calibri"/>
        <b/>
        <color rgb="FF474747"/>
        <sz val="11.0"/>
      </rPr>
      <t xml:space="preserve">  Será requerido que a Facto constitua uma equipe de compras para atendimento exclusivo ao projeto?
</t>
    </r>
    <r>
      <rPr>
        <rFont val="Calibri"/>
        <b val="0"/>
        <color rgb="FF474747"/>
        <sz val="9.0"/>
      </rPr>
      <t>(marque um X em apenas uma das opções ao lado)</t>
    </r>
  </si>
  <si>
    <r>
      <rPr>
        <rFont val="Calibri"/>
        <b/>
        <color rgb="FF474747"/>
        <sz val="11.0"/>
      </rPr>
      <t xml:space="preserve">  O projeto dispõe de equipe para análise técnica dos serviços, equipamentos e materiais e outros itens a serem comprados ou contratados?
</t>
    </r>
    <r>
      <rPr>
        <rFont val="Calibri"/>
        <b val="0"/>
        <color rgb="FF474747"/>
        <sz val="9.0"/>
      </rPr>
      <t>(marque um X em apenas uma das opções ao lado)</t>
    </r>
  </si>
  <si>
    <r>
      <rPr>
        <rFont val="Calibri"/>
        <b/>
        <color rgb="FF474747"/>
        <sz val="11.0"/>
      </rPr>
      <t xml:space="preserve">Qual instituição irá selecionar os prestadores de serviços autônomos?
</t>
    </r>
    <r>
      <rPr>
        <rFont val="Calibri"/>
        <b val="0"/>
        <color rgb="FF474747"/>
        <sz val="9.0"/>
      </rPr>
      <t>(marque um X em apenas uma das opções ao lado)</t>
    </r>
  </si>
  <si>
    <t>Facto</t>
  </si>
  <si>
    <t>Instituição apoiada</t>
  </si>
  <si>
    <t>COMPRAS E CONTRATAÇÕES - CLASSIFICAÇÃO</t>
  </si>
  <si>
    <t>TIPOS DE EQUIPAMENTOS E MATERIAL PERMANENTE</t>
  </si>
  <si>
    <t>Assinalar abaixo os tipos com despesa superior a R$ 40.000,00</t>
  </si>
  <si>
    <t>TIPOS DE MATERIAL DE CONSUMO</t>
  </si>
  <si>
    <t>TIPOS DE SERVIÇOS DE TERCEIROS - PESSOA JURÍDICA</t>
  </si>
  <si>
    <t>ACESSORIOS PARA VEICULOS,</t>
  </si>
  <si>
    <t>ALIMENTOS PARA ANIMAIS,</t>
  </si>
  <si>
    <t>ANÁLISES LABORATORIAIS,</t>
  </si>
  <si>
    <t>AERONAVES,</t>
  </si>
  <si>
    <t>ANIMAIS PARA PESQUISA E ABATE,</t>
  </si>
  <si>
    <t>APOIO ADMINISTRATIVO TECNICO E OPERACIONAL,</t>
  </si>
  <si>
    <t>APARELHOS DE MEDIÇÃO E ORIENTAÇÃO,</t>
  </si>
  <si>
    <t>BANDEIRAS FLAMULAS E INSIGNIAS,</t>
  </si>
  <si>
    <t>AQUISIÇÃO DE SOFTWARE,</t>
  </si>
  <si>
    <t>APARELHOS E EQUIP. MÉDICOS ODONT. LABORAT. E HOSPITAL.,</t>
  </si>
  <si>
    <t>COMBUSTIVEIS E LUBRIF. P/ OUTRAS FINALIDADES,</t>
  </si>
  <si>
    <t>ARMAZENAGEM,</t>
  </si>
  <si>
    <t>APARELHOS E EQUIP. P/ ESPORTES E DIVERSÕES,</t>
  </si>
  <si>
    <t>COMBUSTÍVEIS E LUBRIFICANTES AUTOMOTIVOS,</t>
  </si>
  <si>
    <t>ASSESSORIA E CONSULTORIA TECNICA OU JURIDICA (EXCETO T.I.),</t>
  </si>
  <si>
    <t>APARELHOS E EQUIPAMENTOS DE COMUNICAÇÃO,</t>
  </si>
  <si>
    <t>COMBUSTÍVEIS E LUBRIFICANTES DE AVIACAO,</t>
  </si>
  <si>
    <t>ASSINATURAS DE PERIÓDICOS E ANUIDADES,</t>
  </si>
  <si>
    <t>APARELHOS E UTENSÍLIOS DOMÉSTICOS,</t>
  </si>
  <si>
    <t>EXPLOSIVOS E MUNIÇÕES,</t>
  </si>
  <si>
    <t>AUDITORIA EXTERNA,</t>
  </si>
  <si>
    <t>AQUISIÇÃO DE SOFTWARE - LICENÇA PERPÉTUA,</t>
  </si>
  <si>
    <t>FERRAMENTAS,</t>
  </si>
  <si>
    <t>BENFEITORIAS EM PROPRIEDADES DE TERCEIROS,</t>
  </si>
  <si>
    <t>COLECOES E MATERIAIS BIBLIOGRAFICOS,</t>
  </si>
  <si>
    <t>GÁS E OUTROS MATERIAIS ENGARRAFADOS,</t>
  </si>
  <si>
    <t>CAPATAZIA ESTIVA E PESAGEM,</t>
  </si>
  <si>
    <t>DISCOTECAS E FILMOTECAS,</t>
  </si>
  <si>
    <t>GENEROS DE ALIMENTACAO,</t>
  </si>
  <si>
    <t>CLASSIFICAÇÃO DE PRODUTOS,</t>
  </si>
  <si>
    <t>EMBARCAÇÕES,</t>
  </si>
  <si>
    <t>MAT. SOBRESS. PARA MAQ. E EQUIP. PARA PROD. INDUSTRIAL,</t>
  </si>
  <si>
    <t>COMPUTAÇÃO DE NUVEM - INFRAESTRUTURA COMO SERVIÇO (IAAS),</t>
  </si>
  <si>
    <t>EQUIP. E UTENSILIOS HIDRAULICOS E ELETRICOS,</t>
  </si>
  <si>
    <t>MAT. SOBRESSAL. MAQ.E MOTORES DE NAVIOS E EMBARC.,</t>
  </si>
  <si>
    <t>COMPUTAÇÃO DE NUVEM - PLATAFORMA COMO SERVIÇO (PAAS),</t>
  </si>
  <si>
    <t>EQUIPAMENTO DE PROTECAO SEGURANCA E SOCORRO,</t>
  </si>
  <si>
    <t>MATERIAIS E MEDICAMENTOS P/ USO VETERINARIO,</t>
  </si>
  <si>
    <t>COMPUTAÇÃO DE NUVEM - SOFTWARE COMO SERVIÇO (SAAS),</t>
  </si>
  <si>
    <t>EQUIPAMENTOS DE MERGULHO E SALVAMENTO,</t>
  </si>
  <si>
    <t>MATERIAL BIOLÓGICO,</t>
  </si>
  <si>
    <t>COMUNICAÇÃO DE DADOS,</t>
  </si>
  <si>
    <t>EQUIPAMENTOS DE PROCESSAMENTO DE DADOS,</t>
  </si>
  <si>
    <t>MATERIAL DE ACONDICIONAMENTO E EMBALAGEM,</t>
  </si>
  <si>
    <t>CONFECÇÃO DE MATERIAL DE ACONDIC. E EMBALAGEM,</t>
  </si>
  <si>
    <t>EQUIPAMENTOS DE TIC - ATIVOS DE REDE,</t>
  </si>
  <si>
    <t>MATERIAL DE CACA E PESCA,</t>
  </si>
  <si>
    <t>CONFECÇÃO DE UNIFORMES BANDEIRAS E FLÂMULAS,</t>
  </si>
  <si>
    <t>EQUIPAMENTOS DE TIC - COMPUTADORES,</t>
  </si>
  <si>
    <t>MATERIAL DE CAMA MESA E BANHO,</t>
  </si>
  <si>
    <t>CONSULTORIA EM TECNOLOGIA DA INFORMACAO E COMUNICACAO,</t>
  </si>
  <si>
    <t>EQUIPAMENTOS DE TIC - IMPRESSORAS,</t>
  </si>
  <si>
    <t>MATERIAL DE COPA E COZINHA,</t>
  </si>
  <si>
    <t>DESENVOLVIMENTO DE SOFTWARE,</t>
  </si>
  <si>
    <t>EQUIPAMENTOS DE TIC - SERVIDORES/STORAGE,</t>
  </si>
  <si>
    <t>MATERIAL DE COUDELARIA OU DE USO ZOOTÉCNICO,</t>
  </si>
  <si>
    <t>DIGITALIZAÇÃO / INDEXAÇÃO DE DOCUMENTOS,</t>
  </si>
  <si>
    <t>EQUIPAMENTOS DE TIC - TELEFONIA,</t>
  </si>
  <si>
    <t>MATERIAL DE EXPEDIENTE,</t>
  </si>
  <si>
    <t>ESTAGIÁRIOS,</t>
  </si>
  <si>
    <t>EQUIPAMENTOS E SISTEMA DE PROT.VIG.AMBIENTAL</t>
  </si>
  <si>
    <t>MATERIAL DE LIMPEZA E PROD. DE HIGIENIZAÇÃO,</t>
  </si>
  <si>
    <t>ESTUDOS E PROJETOS,</t>
  </si>
  <si>
    <t>EQUIPAMENTOS PARA ÁUDIO VÍDEO E FOTO,</t>
  </si>
  <si>
    <t>MATERIAL DE MANOBRA E PATRULHAMENTO,</t>
  </si>
  <si>
    <t>FORNECIMENTO DE ALIMENTAÇÃO,</t>
  </si>
  <si>
    <t>EQUIPAMENTOS PECAS E ACESS. DE PROTECAO AO VOO,</t>
  </si>
  <si>
    <t>MATERIAL DE MARCAÇÃO DA FAUNA SILVESTRE,</t>
  </si>
  <si>
    <t>FRETES E TRANSPORTES DE ENCOMENDAS,</t>
  </si>
  <si>
    <t>EQUIPAMENTOS PECAS E ACESSORIOS AERONAUTICOS,</t>
  </si>
  <si>
    <t>MATERIAL DE PROTECAO E SEGURANCA,</t>
  </si>
  <si>
    <t>HOSPEDAGEM DE SISTEMAS DE INFORMAÇÃO,</t>
  </si>
  <si>
    <t>EQUIPAMENTOS PECAS E ACESSORIOS MARITIMOS,</t>
  </si>
  <si>
    <t>MATERIAL DE SINALIZACAO VISUAL E OUTROS,</t>
  </si>
  <si>
    <t>HOSPEDAGEM,</t>
  </si>
  <si>
    <t>INSTRUMENTOS MUSICAIS E ARTÍSTICOS,</t>
  </si>
  <si>
    <t>MATERIAL DE TIC - MATERIAL DE CONSUMO,</t>
  </si>
  <si>
    <t>INSTALAÇÃO DE EQUIPAMENTOS DE T.I.,</t>
  </si>
  <si>
    <t>MAQ. FERRAMENTAS E UTENSÍLIOS DE OFICINA,</t>
  </si>
  <si>
    <t>MATERIAL EDUCATIVO E ESPORTIVO,</t>
  </si>
  <si>
    <t>INSTALAÇÕES,</t>
  </si>
  <si>
    <t>MÁQUINAS E EQUIPAMENTOS AGRIC. E RODOVIÁRIOS,</t>
  </si>
  <si>
    <t>MATERIAL ELETRICO E ELETRONICO,</t>
  </si>
  <si>
    <t>LOCAÇÃO DE BENS MÓVEIS E INTANGÍVEIS (EXCETO T.I.),</t>
  </si>
  <si>
    <t>MÁQUINAS E EQUIPAMENTOS DE NATUREZA INDUSTRIAL,</t>
  </si>
  <si>
    <t>MATERIAL FARMACOLOGICO,</t>
  </si>
  <si>
    <t>LOCAÇÃO DE EQUIPAMENTOS DE TIC - ATIVOS DE REDE,</t>
  </si>
  <si>
    <t>MÁQUINAS E EQUIPAMENTOS ENERGETICOS,</t>
  </si>
  <si>
    <t>MATERIAL HOSPITALAR,</t>
  </si>
  <si>
    <t>LOCAÇÃO DE EQUIPAMENTOS DE TIC - COMPUTADORES,</t>
  </si>
  <si>
    <t>MÁQUINAS E EQUIPAMENTOS GRÁFICOS,</t>
  </si>
  <si>
    <t>MATERIAL LABORATORIAL,</t>
  </si>
  <si>
    <t>LOCAÇÃO DE EQUIPAMENTOS DE TIC - IMPRESSORAS,</t>
  </si>
  <si>
    <t>MÁQUINAS INSTALAÇÕES E UTENS. DE ESCRITÓRIO,</t>
  </si>
  <si>
    <t>MATERIAL METEOROLOGICO,</t>
  </si>
  <si>
    <t>LOCAÇÃO DE EQUIPAMENTOS DE TIC - SERVIDORES/STORAGE,</t>
  </si>
  <si>
    <t>MOBILIÁRIO EM GERAL,</t>
  </si>
  <si>
    <t>MATERIAL ODONTOLÓGICO,</t>
  </si>
  <si>
    <t>LOCAÇÃO DE EQUIPAMENTOS DE TIC - TELEFONIA,</t>
  </si>
  <si>
    <t>OBRAS DE ARTE E PECAS PARA EXPOSICAO,</t>
  </si>
  <si>
    <t>MATERIAL P/ ÁUDIO VÍDEO E FOTO,</t>
  </si>
  <si>
    <t>LOCACAO DE IMOVEIS,</t>
  </si>
  <si>
    <t>SEMOVENTES E EQUIPAMENTOS DE MONTARIA,</t>
  </si>
  <si>
    <t>MATERIAL P/ FESTIVIDADES E HOMENAGENS,</t>
  </si>
  <si>
    <t>LOCACAO DE MAO-DE-OBRA,</t>
  </si>
  <si>
    <t>VEICULOS DE TRACAO MECANICA,</t>
  </si>
  <si>
    <t>MATERIAL P/ MANUT. CONSERV. DE ESTRADAS E VIAS,</t>
  </si>
  <si>
    <t>LOCACAO DE MAQUINAS E EQUIPAMENTOS (EXCETO T.I.),</t>
  </si>
  <si>
    <t>VEÍCULOS FERROVIÁRIOS,</t>
  </si>
  <si>
    <t>MATERIAL P/ MANUT.DE BENS IMOVEIS/INSTALAÇÕES,</t>
  </si>
  <si>
    <t>LOCAÇÃO DE MEIOS DE TRANSPORTE,</t>
  </si>
  <si>
    <t>MATERIAL P/ MANUTENCAO DE BENS MÓVEIS,</t>
  </si>
  <si>
    <t>LOCAÇÃO DE SOFTWARES,</t>
  </si>
  <si>
    <t>MATERIAL P/ MANUTENÇÃO DE VEÍCULOS,</t>
  </si>
  <si>
    <t>MANUTENÇÃO DE SOFTWARE,</t>
  </si>
  <si>
    <t>MATERIAL P/ PRODUCAO INDUSTRIAL,</t>
  </si>
  <si>
    <t>MANUTENCAO E CONSERV. DE BENS IMÓVEIS,</t>
  </si>
  <si>
    <t>MATERIAL P/ REABILITACAO PROFISSIONAL,</t>
  </si>
  <si>
    <t>MANUTENCAO E CONSERV. DE EQUIPAMENTOS (EXCETO T.I.),</t>
  </si>
  <si>
    <t>MATERIAL P/ UTILIZACAO EM GRAFICA,</t>
  </si>
  <si>
    <t>MANUTENÇÃO E CONSERV. DE EQUIPAMENTOS DE TIC,</t>
  </si>
  <si>
    <t>MATERIAL PARA COMUNICAÇÕES,</t>
  </si>
  <si>
    <t>MANUTENCAO E CONSERV. DE ESTRADAS E VIAS,</t>
  </si>
  <si>
    <t>MATERIAL QUIMICO,</t>
  </si>
  <si>
    <t>MANUTENCAO E CONSERV. DE VEÍCULOS,</t>
  </si>
  <si>
    <t>MATERIAL TÉCNICO PARA SELEÇÃO E TREINAMENTO,</t>
  </si>
  <si>
    <t>OBRAS E SERVIÇOS DE ENGENHARIA,</t>
  </si>
  <si>
    <t>SEMENTES MUDAS DE PLANTAS E INSUMOS,</t>
  </si>
  <si>
    <t>OUTSOURCING DE IMPRESSÃO,</t>
  </si>
  <si>
    <t>SUPRIMENTO DE AVIACAO,</t>
  </si>
  <si>
    <t>PRODUÇÃO DE EVENTOS,</t>
  </si>
  <si>
    <t>SUPRIMENTO DE PROTEÇÃO AO VÔO,</t>
  </si>
  <si>
    <t>PRODUCOES JORNALISTICAS,</t>
  </si>
  <si>
    <t>UNIFORMES TECIDOS E AVIAMENTOS,</t>
  </si>
  <si>
    <t>SEGUROS EM GERAL,</t>
  </si>
  <si>
    <t>SERV. DE APOIO ADMININSTRATIVO TÉCNICO E OPERACIONAL,</t>
  </si>
  <si>
    <t>SERV. DE CONSERV. E REBENEFIC. DE MERCADORIAS,</t>
  </si>
  <si>
    <t>SERVIÇO DE INCINERAÇÃO DESTRUIÇÃO E DEMOLIÇÃO,</t>
  </si>
  <si>
    <t>SERVIÇOS BANCÁRIOS,</t>
  </si>
  <si>
    <t>SERVIÇOS DE ÁGUA E ESGOTO,</t>
  </si>
  <si>
    <t>SERVIÇOS DE ANÁLISES E PESQUISAS CIENTÍFICAS,</t>
  </si>
  <si>
    <t>SERVIÇOS DE APOIO AO ENSINO,</t>
  </si>
  <si>
    <t>SERVIÇOS DE ASSISTÊNCIA SOCIAL,</t>
  </si>
  <si>
    <t>SERVIÇOS DE ÁUDIO VÍDEO E FOTO,</t>
  </si>
  <si>
    <t>SERVIÇOS DE COMUNICAÇÃO,</t>
  </si>
  <si>
    <t>SERVIÇOS DE CONSULTORIA,</t>
  </si>
  <si>
    <t>SERVIÇOS DE CONTROLE AMBIENTAL,</t>
  </si>
  <si>
    <t>SERVIÇOS DE CÓPIAS E REPRODUÇÃO DE DOCUMENTOS,</t>
  </si>
  <si>
    <t>SERVIÇOS DE ENERGIA ELÉTRICA,</t>
  </si>
  <si>
    <t>SERVIÇOS DE ESTACIONAMENTO DE VEÍCULOS,</t>
  </si>
  <si>
    <t>SERVIÇOS DE GÁS,</t>
  </si>
  <si>
    <t>SERVIÇOS DE LIMPEZA E CONSERVACAO,</t>
  </si>
  <si>
    <t>SERVIÇOS DE PRODUÇÃO INDUSTRIAL,</t>
  </si>
  <si>
    <t>SERVIÇOS DE SELEÇÃO E TREINAMENTO,</t>
  </si>
  <si>
    <t>SERVIÇOS DE TECNOLOGIA DA INFORMACAO E COMUNICACAO,</t>
  </si>
  <si>
    <t>SERVIÇOS DE TELECOMUNICAÇÕES,</t>
  </si>
  <si>
    <t>SERVIÇOS DE TELEFONIA MÓVEL CELULAR,</t>
  </si>
  <si>
    <t>SERVIÇOS DOMÉSTICOS,</t>
  </si>
  <si>
    <t>SERVIÇOS EVENTUAIS DE NATUREZA INDUSTRIAL,</t>
  </si>
  <si>
    <t>SERVIÇOS EVENTUAIS DE PROFESSORES,</t>
  </si>
  <si>
    <t>SERVIÇOS GRÁFICOS E EDITORIAIS,</t>
  </si>
  <si>
    <t>SERVIÇOS JUDICIÁRIOS,</t>
  </si>
  <si>
    <t>SERVIÇOS LABORATORIAIS,</t>
  </si>
  <si>
    <t>SERVIÇOS MÉDICOS E ODONTOLÓGICOS,</t>
  </si>
  <si>
    <t>SERVIÇOS TÉCNICOS PROFISSIONAIS (EXCETO TIC),</t>
  </si>
  <si>
    <t>SUPORTE A USUÁRIOS DE T.I.,</t>
  </si>
  <si>
    <t>SUPORTE DE INFRAESTRUTURA DE T.I.,</t>
  </si>
  <si>
    <t>TREINAMENTO E CAPACITAÇÃO EM TIC,</t>
  </si>
  <si>
    <t>VIGILÂNCIA,</t>
  </si>
  <si>
    <t>INDICADORES DE ESFORÇO OPERACIONAL E ADMINISTRATIVO</t>
  </si>
  <si>
    <t>VALOR (R$)</t>
  </si>
  <si>
    <t>INDICADOR</t>
  </si>
  <si>
    <t>QUANTIDADE</t>
  </si>
  <si>
    <t xml:space="preserve">  Quantidade de implementações:</t>
  </si>
  <si>
    <t xml:space="preserve">  Quantidade de pagamentos:</t>
  </si>
  <si>
    <t xml:space="preserve">  Quantidade de itens (*):</t>
  </si>
  <si>
    <t xml:space="preserve">  Subelementos com valor superior ao limite de compra direta:</t>
  </si>
  <si>
    <t xml:space="preserve">  Quantidade de passagens:</t>
  </si>
  <si>
    <t xml:space="preserve">  Quantidade de diárias:</t>
  </si>
  <si>
    <t xml:space="preserve">  Quantidade de contratos:</t>
  </si>
  <si>
    <t xml:space="preserve">  Número de vagas em processos seletivos prest. serv. PF - Facto</t>
  </si>
  <si>
    <t xml:space="preserve">  Número de vagas em processos seletivos CLT - Facto</t>
  </si>
  <si>
    <r>
      <rPr>
        <rFont val="Calibri"/>
        <b/>
        <color rgb="FF474747"/>
        <sz val="9.0"/>
      </rPr>
      <t>(*)</t>
    </r>
    <r>
      <rPr>
        <rFont val="Calibri"/>
        <color rgb="FF474747"/>
        <sz val="9.0"/>
      </rPr>
      <t xml:space="preserve"> A quantidade de itens é equivalmente à quantidade de especificações diferentes de materiais e equipamentos a serem comprados.</t>
    </r>
  </si>
  <si>
    <t>Material de Consumo Nacional</t>
  </si>
  <si>
    <t>Pesquisador - Doutor (PEQ-A)</t>
  </si>
  <si>
    <t>Material de Consumo Importado</t>
  </si>
  <si>
    <t>Pesquisador - Mestre (PEQ-B)</t>
  </si>
  <si>
    <t>Material Permanente Nacional</t>
  </si>
  <si>
    <t>Pesquisador - Especialista (PEQ-C)</t>
  </si>
  <si>
    <t>Material Permanente Importado</t>
  </si>
  <si>
    <t>Pesquisador Graduado (PEQ-D)</t>
  </si>
  <si>
    <t>Serviços de Terceiros (Pessoa Física - RPA)</t>
  </si>
  <si>
    <t>Pesquisador - Técnico (PEQ-E)</t>
  </si>
  <si>
    <t>Serviços de Terceiros (Pessoa Jurídica)</t>
  </si>
  <si>
    <t>Pesquisador - Qualificado/Experiente (PEQ-F)</t>
  </si>
  <si>
    <t>Diárias</t>
  </si>
  <si>
    <t>Extensionista - Doutor (EXT-A)</t>
  </si>
  <si>
    <t>Passagens (Aéreas, terrestres, etc)</t>
  </si>
  <si>
    <t>Extensionista - Mestre (EXT-B)</t>
  </si>
  <si>
    <t>Extensionista - Especialista (EXT-C)</t>
  </si>
  <si>
    <t>Extensionista - Graduado (EXT-D)</t>
  </si>
  <si>
    <t>Extensionista - Técnico (EXT-E)</t>
  </si>
  <si>
    <t>Extensionista - Qualificado/Experiente (EXT-F)</t>
  </si>
  <si>
    <t>Gestor de Programa (GPA)</t>
  </si>
  <si>
    <t>Gestor de Projetoss (GPO)</t>
  </si>
  <si>
    <t>Coordenador de Projeto (CPO)</t>
  </si>
  <si>
    <t>Colaborador Externo - Doutor (CLE-D)</t>
  </si>
  <si>
    <t>Colaborador Externo - Mestre (CLE-M)</t>
  </si>
  <si>
    <t>Colaborador Externo - Graduado (CLE-G)</t>
  </si>
  <si>
    <t>Colaborador Externo - Técnico (CLE-Q)</t>
  </si>
  <si>
    <t>Estudante de FIC (EFC)</t>
  </si>
  <si>
    <t>Estudante Júnior 1 (EJ1)</t>
  </si>
  <si>
    <t>Estudante Júnior 2 (EJ2)</t>
  </si>
  <si>
    <t>Estudante de Curso de Graduação (ETG)</t>
  </si>
  <si>
    <t>Empreendedor Júnior - Participação societária em até duas empresas (EMP-JR)</t>
  </si>
  <si>
    <t>Empreendedor Júnior - Participação societária em até três empresas (EMP-SE)</t>
  </si>
  <si>
    <t>Residente - Técnico de Nível Médio (RES-T)</t>
  </si>
  <si>
    <t>Residente - Graduado (RES-G)</t>
  </si>
  <si>
    <t>Estudante de Mestrado Acad./Prof. (MP)</t>
  </si>
  <si>
    <t>Estudante de Doutorado (DO)</t>
  </si>
  <si>
    <t>Intercambista Profissional - Doutor Júnior (até 10 anos de experiência) (INT-PD)</t>
  </si>
  <si>
    <t>Intercambista Profissional - Mestre (INT-PM)</t>
  </si>
  <si>
    <t>Intercambista Profissional - Graduado/Especialista (INT-GE)</t>
  </si>
  <si>
    <t>Intercambista Profissional - Doutor Sênior (mais de 10 anos de exper.) (INT-DS)</t>
  </si>
  <si>
    <t>Intercambista Profissional - Doutor Sênior Estrangeiro (INT-SE)</t>
  </si>
  <si>
    <t>Intercambista Estudante Júnior - Curso Técnico/Graduação) (INT-EJR)</t>
  </si>
  <si>
    <t>Intercambista Estudante Sênior - Curso de Pós-Graduação) (INT-ESE)</t>
  </si>
  <si>
    <t>Interambista Profissional Júnior - Nível Superior (NS) (INT-PJR)</t>
  </si>
  <si>
    <t>Intercambista Profissional Sênior - NS com xperiência mínima de 5 anos (INT-PSE)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</si>
</sst>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theme="1"/>
      <name val="Calibri"/>
    </font>
    <font>
      <b/>
      <sz val="11.0"/>
      <color theme="1"/>
      <name val="Calibri"/>
    </font>
    <font>
      <sz val="11.0"/>
      <color rgb="FF474747"/>
      <name val="Calibri"/>
    </font>
    <font>
      <sz val="11.0"/>
      <color rgb="FF000000"/>
      <name val="Calibri"/>
    </font>
    <font>
      <color theme="1"/>
      <name val="Calibri"/>
      <scheme val="minor"/>
    </font>
    <font>
      <sz val="11.0"/>
      <color rgb="FF333333"/>
      <name val="Calibri"/>
    </font>
    <font>
      <sz val="11.0"/>
      <color rgb="FF980000"/>
      <name val="Calibri"/>
    </font>
    <font>
      <b/>
      <sz val="11.0"/>
      <color rgb="FF474747"/>
      <name val="Calibri"/>
    </font>
    <font>
      <b/>
      <sz val="14.0"/>
      <color rgb="FF474747"/>
      <name val="Calibri"/>
    </font>
    <font>
      <b/>
      <sz val="12.0"/>
      <color theme="1"/>
      <name val="Calibri"/>
    </font>
    <font>
      <sz val="12.0"/>
      <color rgb="FF474747"/>
      <name val="Calibri"/>
    </font>
    <font>
      <sz val="10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</fills>
  <borders count="25">
    <border/>
    <border>
      <left/>
      <right/>
      <top/>
    </border>
    <border>
      <left/>
      <top/>
      <bottom/>
    </border>
    <border>
      <top/>
      <bottom/>
    </border>
    <border>
      <right/>
      <top/>
      <bottom/>
    </border>
    <border>
      <left/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/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474747"/>
      </left>
      <right style="thin">
        <color rgb="FF474747"/>
      </right>
      <top style="thin">
        <color rgb="FF474747"/>
      </top>
      <bottom style="thin">
        <color rgb="FF474747"/>
      </bottom>
    </border>
    <border>
      <left style="thin">
        <color rgb="FF474747"/>
      </left>
      <right style="thin">
        <color rgb="FF474747"/>
      </right>
      <top style="thin">
        <color rgb="FF474747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1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1" numFmtId="0" xfId="0" applyFont="1"/>
    <xf borderId="5" fillId="0" fontId="2" numFmtId="0" xfId="0" applyBorder="1" applyFont="1"/>
    <xf borderId="6" fillId="3" fontId="3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3" fontId="4" numFmtId="0" xfId="0" applyAlignment="1" applyBorder="1" applyFont="1">
      <alignment shrinkToFit="0" vertical="center" wrapText="1"/>
    </xf>
    <xf borderId="9" fillId="4" fontId="4" numFmtId="0" xfId="0" applyAlignment="1" applyBorder="1" applyFill="1" applyFont="1">
      <alignment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6" fillId="5" fontId="6" numFmtId="0" xfId="0" applyAlignment="1" applyBorder="1" applyFill="1" applyFont="1">
      <alignment horizontal="left" readingOrder="0" shrinkToFit="0" vertical="center" wrapText="1"/>
    </xf>
    <xf borderId="0" fillId="0" fontId="7" numFmtId="0" xfId="0" applyAlignment="1" applyFont="1">
      <alignment readingOrder="0"/>
    </xf>
    <xf borderId="7" fillId="5" fontId="6" numFmtId="0" xfId="0" applyAlignment="1" applyBorder="1" applyFont="1">
      <alignment horizontal="left" shrinkToFit="0" vertical="center" wrapText="1"/>
    </xf>
    <xf borderId="8" fillId="5" fontId="6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center" readingOrder="0"/>
    </xf>
    <xf borderId="0" fillId="0" fontId="7" numFmtId="0" xfId="0" applyAlignment="1" applyFont="1">
      <alignment horizontal="center"/>
    </xf>
    <xf borderId="9" fillId="2" fontId="1" numFmtId="0" xfId="0" applyAlignment="1" applyBorder="1" applyFont="1">
      <alignment vertical="center"/>
    </xf>
    <xf borderId="9" fillId="2" fontId="5" numFmtId="0" xfId="0" applyAlignment="1" applyBorder="1" applyFont="1">
      <alignment horizontal="center" readingOrder="0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10" fillId="3" fontId="4" numFmtId="0" xfId="0" applyAlignment="1" applyBorder="1" applyFont="1">
      <alignment shrinkToFit="0" vertical="center" wrapText="1"/>
    </xf>
    <xf borderId="9" fillId="2" fontId="9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9" fillId="2" fontId="1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0" fillId="0" fontId="1" numFmtId="0" xfId="0" applyAlignment="1" applyFont="1">
      <alignment vertical="center"/>
    </xf>
    <xf borderId="13" fillId="0" fontId="1" numFmtId="0" xfId="0" applyAlignment="1" applyBorder="1" applyFont="1">
      <alignment vertical="center"/>
    </xf>
    <xf borderId="13" fillId="0" fontId="2" numFmtId="0" xfId="0" applyBorder="1" applyFont="1"/>
    <xf borderId="14" fillId="0" fontId="2" numFmtId="0" xfId="0" applyBorder="1" applyFont="1"/>
    <xf borderId="6" fillId="4" fontId="3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right" shrinkToFit="0" vertical="center" wrapText="1"/>
    </xf>
    <xf borderId="15" fillId="2" fontId="10" numFmtId="0" xfId="0" applyAlignment="1" applyBorder="1" applyFont="1">
      <alignment horizontal="left" readingOrder="0" shrinkToFit="0" vertical="center" wrapText="1"/>
    </xf>
    <xf borderId="15" fillId="4" fontId="4" numFmtId="0" xfId="0" applyAlignment="1" applyBorder="1" applyFont="1">
      <alignment horizontal="right" shrinkToFit="0" vertical="center" wrapText="1"/>
    </xf>
    <xf borderId="16" fillId="4" fontId="4" numFmtId="49" xfId="0" applyAlignment="1" applyBorder="1" applyFont="1" applyNumberFormat="1">
      <alignment shrinkToFit="0" vertical="center" wrapText="1"/>
    </xf>
    <xf borderId="17" fillId="4" fontId="4" numFmtId="49" xfId="0" applyAlignment="1" applyBorder="1" applyFont="1" applyNumberFormat="1">
      <alignment shrinkToFit="0" vertical="center" wrapText="1"/>
    </xf>
    <xf borderId="9" fillId="4" fontId="1" numFmtId="4" xfId="0" applyAlignment="1" applyBorder="1" applyFont="1" applyNumberFormat="1">
      <alignment horizontal="right" shrinkToFit="0" vertical="center" wrapText="1"/>
    </xf>
    <xf borderId="13" fillId="0" fontId="5" numFmtId="164" xfId="0" applyAlignment="1" applyBorder="1" applyFont="1" applyNumberFormat="1">
      <alignment vertical="center"/>
    </xf>
    <xf borderId="6" fillId="0" fontId="1" numFmtId="164" xfId="0" applyAlignment="1" applyBorder="1" applyFont="1" applyNumberFormat="1">
      <alignment vertical="center"/>
    </xf>
    <xf borderId="6" fillId="0" fontId="1" numFmtId="2" xfId="0" applyAlignment="1" applyBorder="1" applyFont="1" applyNumberFormat="1">
      <alignment vertical="center"/>
    </xf>
    <xf borderId="13" fillId="0" fontId="1" numFmtId="164" xfId="0" applyAlignment="1" applyBorder="1" applyFont="1" applyNumberFormat="1">
      <alignment vertical="center"/>
    </xf>
    <xf borderId="13" fillId="0" fontId="1" numFmtId="2" xfId="0" applyAlignment="1" applyBorder="1" applyFont="1" applyNumberFormat="1">
      <alignment vertical="center"/>
    </xf>
    <xf borderId="13" fillId="0" fontId="7" numFmtId="164" xfId="0" applyAlignment="1" applyBorder="1" applyFont="1" applyNumberFormat="1">
      <alignment readingOrder="0"/>
    </xf>
    <xf borderId="13" fillId="0" fontId="5" numFmtId="164" xfId="0" applyAlignment="1" applyBorder="1" applyFont="1" applyNumberFormat="1">
      <alignment readingOrder="0" vertical="center"/>
    </xf>
    <xf borderId="9" fillId="4" fontId="4" numFmtId="0" xfId="0" applyAlignment="1" applyBorder="1" applyFont="1">
      <alignment horizontal="center" shrinkToFit="0" vertical="center" wrapText="1"/>
    </xf>
    <xf borderId="6" fillId="4" fontId="1" numFmtId="164" xfId="0" applyAlignment="1" applyBorder="1" applyFont="1" applyNumberFormat="1">
      <alignment horizontal="right" shrinkToFit="0" vertical="center" wrapText="1"/>
    </xf>
    <xf borderId="6" fillId="4" fontId="1" numFmtId="4" xfId="0" applyAlignment="1" applyBorder="1" applyFont="1" applyNumberFormat="1">
      <alignment horizontal="right" shrinkToFit="0" vertical="center" wrapText="1"/>
    </xf>
    <xf borderId="0" fillId="0" fontId="5" numFmtId="164" xfId="0" applyAlignment="1" applyFont="1" applyNumberFormat="1">
      <alignment readingOrder="0"/>
    </xf>
    <xf borderId="0" fillId="0" fontId="1" numFmtId="164" xfId="0" applyFont="1" applyNumberFormat="1"/>
    <xf borderId="6" fillId="3" fontId="11" numFmtId="0" xfId="0" applyAlignment="1" applyBorder="1" applyFont="1">
      <alignment horizontal="center" vertical="center"/>
    </xf>
    <xf borderId="1" fillId="5" fontId="11" numFmtId="0" xfId="0" applyAlignment="1" applyBorder="1" applyFont="1">
      <alignment vertical="center"/>
    </xf>
    <xf borderId="6" fillId="3" fontId="4" numFmtId="0" xfId="0" applyAlignment="1" applyBorder="1" applyFont="1">
      <alignment vertical="center"/>
    </xf>
    <xf borderId="6" fillId="3" fontId="10" numFmtId="0" xfId="0" applyAlignment="1" applyBorder="1" applyFont="1">
      <alignment shrinkToFit="0" vertical="center" wrapText="1"/>
    </xf>
    <xf borderId="9" fillId="5" fontId="5" numFmtId="0" xfId="0" applyAlignment="1" applyBorder="1" applyFont="1">
      <alignment horizontal="center" readingOrder="0" vertical="center"/>
    </xf>
    <xf borderId="15" fillId="3" fontId="5" numFmtId="0" xfId="0" applyAlignment="1" applyBorder="1" applyFont="1">
      <alignment vertical="center"/>
    </xf>
    <xf borderId="9" fillId="5" fontId="5" numFmtId="0" xfId="0" applyAlignment="1" applyBorder="1" applyFont="1">
      <alignment horizontal="center" vertical="center"/>
    </xf>
    <xf borderId="9" fillId="3" fontId="5" numFmtId="0" xfId="0" applyAlignment="1" applyBorder="1" applyFont="1">
      <alignment vertical="center"/>
    </xf>
    <xf borderId="6" fillId="3" fontId="1" numFmtId="0" xfId="0" applyBorder="1" applyFont="1"/>
    <xf borderId="9" fillId="3" fontId="1" numFmtId="0" xfId="0" applyBorder="1" applyFont="1"/>
    <xf borderId="10" fillId="3" fontId="4" numFmtId="0" xfId="0" applyAlignment="1" applyBorder="1" applyFont="1">
      <alignment horizontal="center" vertical="center"/>
    </xf>
    <xf borderId="10" fillId="3" fontId="10" numFmtId="0" xfId="0" applyAlignment="1" applyBorder="1" applyFont="1">
      <alignment horizontal="center" vertical="center"/>
    </xf>
    <xf borderId="10" fillId="3" fontId="10" numFmtId="0" xfId="0" applyAlignment="1" applyBorder="1" applyFont="1">
      <alignment horizontal="center" shrinkToFit="0" vertical="center" wrapText="1"/>
    </xf>
    <xf borderId="6" fillId="3" fontId="10" numFmtId="0" xfId="0" applyAlignment="1" applyBorder="1" applyFont="1">
      <alignment horizontal="center" shrinkToFit="0" vertical="center" wrapText="1"/>
    </xf>
    <xf borderId="18" fillId="3" fontId="1" numFmtId="1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10" fillId="3" fontId="4" numFmtId="0" xfId="0" applyAlignment="1" applyBorder="1" applyFont="1">
      <alignment horizontal="center" shrinkToFit="0" vertical="center" wrapText="1"/>
    </xf>
    <xf borderId="18" fillId="3" fontId="10" numFmtId="0" xfId="0" applyAlignment="1" applyBorder="1" applyFont="1">
      <alignment horizontal="center" shrinkToFit="0" vertical="center" wrapText="1"/>
    </xf>
    <xf borderId="9" fillId="3" fontId="1" numFmtId="1" xfId="0" applyAlignment="1" applyBorder="1" applyFont="1" applyNumberFormat="1">
      <alignment horizontal="center"/>
    </xf>
    <xf borderId="9" fillId="3" fontId="1" numFmtId="0" xfId="0" applyAlignment="1" applyBorder="1" applyFont="1">
      <alignment horizontal="center"/>
    </xf>
    <xf borderId="9" fillId="0" fontId="1" numFmtId="0" xfId="0" applyBorder="1" applyFont="1"/>
    <xf borderId="9" fillId="0" fontId="5" numFmtId="4" xfId="0" applyAlignment="1" applyBorder="1" applyFont="1" applyNumberFormat="1">
      <alignment horizontal="right"/>
    </xf>
    <xf borderId="9" fillId="0" fontId="5" numFmtId="1" xfId="0" applyAlignment="1" applyBorder="1" applyFont="1" applyNumberFormat="1">
      <alignment horizontal="center"/>
    </xf>
    <xf borderId="9" fillId="0" fontId="5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9" fillId="5" fontId="1" numFmtId="3" xfId="0" applyAlignment="1" applyBorder="1" applyFont="1" applyNumberFormat="1">
      <alignment horizontal="center"/>
    </xf>
    <xf borderId="9" fillId="3" fontId="1" numFmtId="3" xfId="0" applyAlignment="1" applyBorder="1" applyFont="1" applyNumberFormat="1">
      <alignment horizontal="center"/>
    </xf>
    <xf borderId="9" fillId="5" fontId="5" numFmtId="3" xfId="0" applyAlignment="1" applyBorder="1" applyFont="1" applyNumberFormat="1">
      <alignment horizontal="center"/>
    </xf>
    <xf borderId="9" fillId="0" fontId="1" numFmtId="1" xfId="0" applyAlignment="1" applyBorder="1" applyFont="1" applyNumberFormat="1">
      <alignment horizontal="center"/>
    </xf>
    <xf borderId="9" fillId="0" fontId="1" numFmtId="4" xfId="0" applyAlignment="1" applyBorder="1" applyFont="1" applyNumberFormat="1">
      <alignment horizontal="right"/>
    </xf>
    <xf borderId="1" fillId="5" fontId="12" numFmtId="0" xfId="0" applyAlignment="1" applyBorder="1" applyFont="1">
      <alignment vertical="center"/>
    </xf>
    <xf borderId="9" fillId="3" fontId="10" numFmtId="0" xfId="0" applyAlignment="1" applyBorder="1" applyFont="1">
      <alignment shrinkToFit="0" vertical="center" wrapText="1"/>
    </xf>
    <xf borderId="15" fillId="3" fontId="13" numFmtId="0" xfId="0" applyAlignment="1" applyBorder="1" applyFont="1">
      <alignment horizontal="left" vertical="center"/>
    </xf>
    <xf borderId="20" fillId="3" fontId="13" numFmtId="0" xfId="0" applyAlignment="1" applyBorder="1" applyFont="1">
      <alignment horizontal="left" vertical="center"/>
    </xf>
    <xf borderId="21" fillId="3" fontId="13" numFmtId="0" xfId="0" applyAlignment="1" applyBorder="1" applyFont="1">
      <alignment horizontal="left" vertical="center"/>
    </xf>
    <xf borderId="9" fillId="3" fontId="13" numFmtId="0" xfId="0" applyAlignment="1" applyBorder="1" applyFont="1">
      <alignment horizontal="left" vertical="center"/>
    </xf>
    <xf borderId="9" fillId="3" fontId="13" numFmtId="0" xfId="0" applyAlignment="1" applyBorder="1" applyFont="1">
      <alignment horizontal="left" shrinkToFit="0" vertical="center" wrapText="1"/>
    </xf>
    <xf borderId="2" fillId="2" fontId="1" numFmtId="0" xfId="0" applyBorder="1" applyFont="1"/>
    <xf borderId="1" fillId="2" fontId="1" numFmtId="0" xfId="0" applyBorder="1" applyFont="1"/>
    <xf borderId="18" fillId="4" fontId="4" numFmtId="0" xfId="0" applyAlignment="1" applyBorder="1" applyFont="1">
      <alignment horizontal="center" shrinkToFit="0" vertical="center" wrapText="1"/>
    </xf>
    <xf borderId="18" fillId="4" fontId="4" numFmtId="3" xfId="0" applyAlignment="1" applyBorder="1" applyFont="1" applyNumberFormat="1">
      <alignment horizontal="center" shrinkToFit="0" vertical="center" wrapText="1"/>
    </xf>
    <xf borderId="9" fillId="3" fontId="14" numFmtId="0" xfId="0" applyAlignment="1" applyBorder="1" applyFont="1">
      <alignment shrinkToFit="0" wrapText="1"/>
    </xf>
    <xf borderId="9" fillId="0" fontId="1" numFmtId="10" xfId="0" applyAlignment="1" applyBorder="1" applyFont="1" applyNumberFormat="1">
      <alignment horizontal="center" shrinkToFit="0" vertical="center" wrapText="1"/>
    </xf>
    <xf borderId="9" fillId="0" fontId="1" numFmtId="0" xfId="0" applyAlignment="1" applyBorder="1" applyFont="1">
      <alignment horizontal="center" shrinkToFit="0" wrapText="1"/>
    </xf>
    <xf borderId="2" fillId="6" fontId="11" numFmtId="0" xfId="0" applyAlignment="1" applyBorder="1" applyFill="1" applyFont="1">
      <alignment horizontal="center" shrinkToFit="0" vertical="center" wrapText="1"/>
    </xf>
    <xf borderId="1" fillId="6" fontId="11" numFmtId="0" xfId="0" applyAlignment="1" applyBorder="1" applyFont="1">
      <alignment horizontal="center" shrinkToFit="0" vertical="center" wrapText="1"/>
    </xf>
    <xf borderId="6" fillId="3" fontId="11" numFmtId="0" xfId="0" applyAlignment="1" applyBorder="1" applyFont="1">
      <alignment horizontal="center" shrinkToFit="0" vertical="center" wrapText="1"/>
    </xf>
    <xf borderId="9" fillId="3" fontId="10" numFmtId="0" xfId="0" applyAlignment="1" applyBorder="1" applyFont="1">
      <alignment horizontal="center" shrinkToFit="0" vertical="center" wrapText="1"/>
    </xf>
    <xf borderId="9" fillId="3" fontId="5" numFmtId="164" xfId="0" applyAlignment="1" applyBorder="1" applyFont="1" applyNumberFormat="1">
      <alignment shrinkToFit="0" vertical="center" wrapText="1"/>
    </xf>
    <xf borderId="9" fillId="3" fontId="1" numFmtId="3" xfId="0" applyAlignment="1" applyBorder="1" applyFont="1" applyNumberFormat="1">
      <alignment horizontal="center" shrinkToFit="0" vertical="center" wrapText="1"/>
    </xf>
    <xf borderId="6" fillId="3" fontId="5" numFmtId="164" xfId="0" applyAlignment="1" applyBorder="1" applyFont="1" applyNumberFormat="1">
      <alignment shrinkToFit="0" vertical="center" wrapText="1"/>
    </xf>
    <xf borderId="9" fillId="3" fontId="5" numFmtId="3" xfId="0" applyAlignment="1" applyBorder="1" applyFont="1" applyNumberFormat="1">
      <alignment horizontal="center" shrinkToFit="0" vertical="center" wrapText="1"/>
    </xf>
    <xf borderId="9" fillId="2" fontId="5" numFmtId="3" xfId="0" applyAlignment="1" applyBorder="1" applyFont="1" applyNumberFormat="1">
      <alignment horizontal="center" shrinkToFit="0" vertical="center" wrapText="1"/>
    </xf>
    <xf borderId="22" fillId="3" fontId="1" numFmtId="164" xfId="0" applyAlignment="1" applyBorder="1" applyFont="1" applyNumberFormat="1">
      <alignment shrinkToFit="0" vertical="center" wrapText="1"/>
    </xf>
    <xf borderId="23" fillId="0" fontId="2" numFmtId="0" xfId="0" applyBorder="1" applyFont="1"/>
    <xf borderId="24" fillId="0" fontId="2" numFmtId="0" xfId="0" applyBorder="1" applyFont="1"/>
    <xf borderId="2" fillId="2" fontId="13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474747"/>
      </a:dk1>
      <a:lt1>
        <a:srgbClr val="FFFFFF"/>
      </a:lt1>
      <a:dk2>
        <a:srgbClr val="474747"/>
      </a:dk2>
      <a:lt2>
        <a:srgbClr val="FFFFFF"/>
      </a:lt2>
      <a:accent1>
        <a:srgbClr val="EDB111"/>
      </a:accent1>
      <a:accent2>
        <a:srgbClr val="005F7D"/>
      </a:accent2>
      <a:accent3>
        <a:srgbClr val="FFFFFF"/>
      </a:accent3>
      <a:accent4>
        <a:srgbClr val="3B3B3B"/>
      </a:accent4>
      <a:accent5>
        <a:srgbClr val="F4D5AA"/>
      </a:accent5>
      <a:accent6>
        <a:srgbClr val="005571"/>
      </a:accent6>
      <a:hlink>
        <a:srgbClr val="808E60"/>
      </a:hlink>
      <a:folHlink>
        <a:srgbClr val="808E6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57.29"/>
    <col customWidth="1" min="3" max="3" width="31.57"/>
    <col customWidth="1" min="4" max="4" width="35.86"/>
    <col customWidth="1" min="5" max="5" width="37.57"/>
    <col customWidth="1" min="6" max="6" width="35.86"/>
    <col customWidth="1" min="7" max="7" width="3.0"/>
  </cols>
  <sheetData>
    <row r="1" ht="15.0" customHeight="1">
      <c r="A1" s="1"/>
      <c r="B1" s="2"/>
      <c r="C1" s="3"/>
      <c r="D1" s="3"/>
      <c r="E1" s="3"/>
      <c r="F1" s="4"/>
      <c r="G1" s="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6"/>
      <c r="B2" s="7" t="s">
        <v>0</v>
      </c>
      <c r="C2" s="8"/>
      <c r="D2" s="8"/>
      <c r="E2" s="8"/>
      <c r="F2" s="9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/>
      <c r="B3" s="10" t="s">
        <v>1</v>
      </c>
      <c r="C3" s="11" t="s">
        <v>2</v>
      </c>
      <c r="D3" s="12" t="s">
        <v>3</v>
      </c>
      <c r="E3" s="11" t="s">
        <v>4</v>
      </c>
      <c r="F3" s="13" t="s">
        <v>5</v>
      </c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/>
      <c r="B4" s="10" t="s">
        <v>6</v>
      </c>
      <c r="C4" s="14" t="s">
        <v>7</v>
      </c>
      <c r="D4" s="8"/>
      <c r="E4" s="8"/>
      <c r="F4" s="9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/>
      <c r="B5" s="10" t="s">
        <v>8</v>
      </c>
      <c r="C5" s="15" t="s">
        <v>9</v>
      </c>
      <c r="D5" s="16"/>
      <c r="E5" s="16"/>
      <c r="F5" s="17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6"/>
      <c r="B6" s="10" t="s">
        <v>10</v>
      </c>
      <c r="C6" s="14" t="s">
        <v>11</v>
      </c>
      <c r="D6" s="8"/>
      <c r="E6" s="8"/>
      <c r="F6" s="9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6"/>
      <c r="B7" s="10" t="s">
        <v>12</v>
      </c>
      <c r="C7" s="18" t="s">
        <v>13</v>
      </c>
      <c r="D7" s="16"/>
      <c r="E7" s="16"/>
      <c r="F7" s="17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6"/>
      <c r="B8" s="10" t="s">
        <v>14</v>
      </c>
      <c r="C8" s="19"/>
      <c r="D8" s="20"/>
      <c r="E8" s="11" t="s">
        <v>15</v>
      </c>
      <c r="F8" s="21" t="s">
        <v>16</v>
      </c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/>
      <c r="B9" s="10" t="s">
        <v>17</v>
      </c>
      <c r="C9" s="22"/>
      <c r="D9" s="8"/>
      <c r="E9" s="8"/>
      <c r="F9" s="9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/>
      <c r="B10" s="23" t="s">
        <v>18</v>
      </c>
      <c r="C10" s="10" t="s">
        <v>19</v>
      </c>
      <c r="D10" s="24" t="s">
        <v>20</v>
      </c>
      <c r="E10" s="10" t="s">
        <v>21</v>
      </c>
      <c r="F10" s="24" t="s">
        <v>20</v>
      </c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/>
      <c r="B11" s="25"/>
      <c r="C11" s="10" t="s">
        <v>22</v>
      </c>
      <c r="D11" s="21">
        <v>48.0</v>
      </c>
      <c r="E11" s="10" t="s">
        <v>23</v>
      </c>
      <c r="F11" s="26"/>
      <c r="G11" s="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6"/>
      <c r="B12" s="10" t="s">
        <v>24</v>
      </c>
      <c r="C12" s="14" t="s">
        <v>25</v>
      </c>
      <c r="D12" s="8"/>
      <c r="E12" s="8"/>
      <c r="F12" s="9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7"/>
      <c r="B13" s="2"/>
      <c r="C13" s="3"/>
      <c r="D13" s="3"/>
      <c r="E13" s="3"/>
      <c r="F13" s="4"/>
      <c r="G13" s="2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0">
    <mergeCell ref="C9:F9"/>
    <mergeCell ref="C12:F12"/>
    <mergeCell ref="A1:A13"/>
    <mergeCell ref="B1:F1"/>
    <mergeCell ref="G1:G13"/>
    <mergeCell ref="B2:F2"/>
    <mergeCell ref="C4:F4"/>
    <mergeCell ref="C6:F6"/>
    <mergeCell ref="B10:B11"/>
    <mergeCell ref="B13:F1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43.0"/>
    <col customWidth="1" min="3" max="3" width="20.14"/>
    <col customWidth="1" min="4" max="4" width="22.71"/>
    <col customWidth="1" min="5" max="13" width="10.14"/>
    <col customWidth="1" min="14" max="14" width="3.0"/>
  </cols>
  <sheetData>
    <row r="1" ht="15.0" customHeight="1">
      <c r="A1" s="28"/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  <c r="N1" s="28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B2" s="32" t="s">
        <v>26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B3" s="33" t="s">
        <v>27</v>
      </c>
      <c r="C3" s="33" t="s">
        <v>28</v>
      </c>
      <c r="D3" s="34" t="s">
        <v>29</v>
      </c>
      <c r="E3" s="8"/>
      <c r="F3" s="8"/>
      <c r="G3" s="8"/>
      <c r="H3" s="8"/>
      <c r="I3" s="8"/>
      <c r="J3" s="8"/>
      <c r="K3" s="8"/>
      <c r="L3" s="8"/>
      <c r="M3" s="9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B4" s="25"/>
      <c r="C4" s="25"/>
      <c r="D4" s="35" t="s">
        <v>30</v>
      </c>
      <c r="E4" s="36">
        <v>2024.0</v>
      </c>
      <c r="F4" s="37" t="s">
        <v>31</v>
      </c>
      <c r="G4" s="38">
        <f>E4+1</f>
        <v>2025</v>
      </c>
      <c r="H4" s="37" t="s">
        <v>32</v>
      </c>
      <c r="I4" s="38">
        <f>G4+1</f>
        <v>2026</v>
      </c>
      <c r="J4" s="37" t="s">
        <v>33</v>
      </c>
      <c r="K4" s="38">
        <f>I4+1</f>
        <v>2027</v>
      </c>
      <c r="L4" s="37" t="s">
        <v>34</v>
      </c>
      <c r="M4" s="39">
        <f>K4+1</f>
        <v>2028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B5" s="11" t="s">
        <v>35</v>
      </c>
      <c r="C5" s="40">
        <f t="shared" ref="C5:C12" si="1">SUM(D5:M5)</f>
        <v>19295937.01</v>
      </c>
      <c r="D5" s="41">
        <v>5090666.46144</v>
      </c>
      <c r="E5" s="31"/>
      <c r="F5" s="42">
        <v>5348821.65936</v>
      </c>
      <c r="G5" s="9"/>
      <c r="H5" s="42">
        <v>4804216.974239999</v>
      </c>
      <c r="I5" s="9"/>
      <c r="J5" s="42">
        <v>4052231.916</v>
      </c>
      <c r="K5" s="9"/>
      <c r="L5" s="43"/>
      <c r="M5" s="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B6" s="11" t="s">
        <v>36</v>
      </c>
      <c r="C6" s="40">
        <f t="shared" si="1"/>
        <v>0</v>
      </c>
      <c r="D6" s="44"/>
      <c r="E6" s="31"/>
      <c r="F6" s="44"/>
      <c r="G6" s="31"/>
      <c r="H6" s="44"/>
      <c r="I6" s="31"/>
      <c r="J6" s="44"/>
      <c r="K6" s="31"/>
      <c r="L6" s="45"/>
      <c r="M6" s="3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B7" s="11" t="s">
        <v>37</v>
      </c>
      <c r="C7" s="40">
        <f t="shared" si="1"/>
        <v>0</v>
      </c>
      <c r="D7" s="44"/>
      <c r="E7" s="31"/>
      <c r="F7" s="44"/>
      <c r="G7" s="31"/>
      <c r="H7" s="44"/>
      <c r="I7" s="31"/>
      <c r="J7" s="44"/>
      <c r="K7" s="31"/>
      <c r="L7" s="45"/>
      <c r="M7" s="31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B8" s="11" t="s">
        <v>38</v>
      </c>
      <c r="C8" s="40">
        <f t="shared" si="1"/>
        <v>885000</v>
      </c>
      <c r="D8" s="46">
        <v>165000.0</v>
      </c>
      <c r="E8" s="31"/>
      <c r="F8" s="47">
        <v>330000.0</v>
      </c>
      <c r="G8" s="31"/>
      <c r="H8" s="47">
        <v>240000.0</v>
      </c>
      <c r="I8" s="31"/>
      <c r="J8" s="47">
        <v>150000.0</v>
      </c>
      <c r="K8" s="31"/>
      <c r="L8" s="45"/>
      <c r="M8" s="3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B9" s="11" t="s">
        <v>39</v>
      </c>
      <c r="C9" s="40">
        <f t="shared" si="1"/>
        <v>225675</v>
      </c>
      <c r="D9" s="47">
        <v>42075.0</v>
      </c>
      <c r="E9" s="31"/>
      <c r="F9" s="47">
        <v>84150.0</v>
      </c>
      <c r="G9" s="31"/>
      <c r="H9" s="47">
        <v>61200.0</v>
      </c>
      <c r="I9" s="31"/>
      <c r="J9" s="47">
        <v>38250.0</v>
      </c>
      <c r="K9" s="31"/>
      <c r="L9" s="45"/>
      <c r="M9" s="3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B10" s="11" t="s">
        <v>40</v>
      </c>
      <c r="C10" s="40">
        <f t="shared" si="1"/>
        <v>1770457.1</v>
      </c>
      <c r="D10" s="47">
        <v>492117.4</v>
      </c>
      <c r="E10" s="31"/>
      <c r="F10" s="47">
        <v>563136.27</v>
      </c>
      <c r="G10" s="31"/>
      <c r="H10" s="47">
        <v>426113.23</v>
      </c>
      <c r="I10" s="31"/>
      <c r="J10" s="47">
        <v>289090.2</v>
      </c>
      <c r="K10" s="31"/>
      <c r="L10" s="45"/>
      <c r="M10" s="31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B11" s="11" t="s">
        <v>41</v>
      </c>
      <c r="C11" s="40">
        <f t="shared" si="1"/>
        <v>0</v>
      </c>
      <c r="D11" s="44"/>
      <c r="E11" s="31"/>
      <c r="F11" s="44"/>
      <c r="G11" s="31"/>
      <c r="H11" s="44"/>
      <c r="I11" s="31"/>
      <c r="J11" s="44"/>
      <c r="K11" s="31"/>
      <c r="L11" s="45"/>
      <c r="M11" s="31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B12" s="11" t="s">
        <v>42</v>
      </c>
      <c r="C12" s="40">
        <f t="shared" si="1"/>
        <v>1861888.659</v>
      </c>
      <c r="D12" s="44">
        <v>491204.65856000007</v>
      </c>
      <c r="E12" s="31"/>
      <c r="F12" s="44">
        <v>516114.3706400001</v>
      </c>
      <c r="G12" s="31"/>
      <c r="H12" s="44">
        <v>463564.79576</v>
      </c>
      <c r="I12" s="31"/>
      <c r="J12" s="44">
        <v>391004.83400000003</v>
      </c>
      <c r="K12" s="31"/>
      <c r="L12" s="45"/>
      <c r="M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0.0" customHeight="1">
      <c r="B13" s="48" t="s">
        <v>43</v>
      </c>
      <c r="C13" s="40">
        <f>SUM(C5:C12)</f>
        <v>24038957.77</v>
      </c>
      <c r="D13" s="49">
        <f>SUM(D5:E12)</f>
        <v>6281063.52</v>
      </c>
      <c r="E13" s="9"/>
      <c r="F13" s="49">
        <f>SUM(F5:G12)</f>
        <v>6842222.3</v>
      </c>
      <c r="G13" s="9"/>
      <c r="H13" s="49">
        <f>SUM(H5:I12)</f>
        <v>5995095</v>
      </c>
      <c r="I13" s="9"/>
      <c r="J13" s="49">
        <f>SUM(J5:K12)</f>
        <v>4920576.95</v>
      </c>
      <c r="K13" s="9"/>
      <c r="L13" s="50">
        <f>SUM(L5:M12)</f>
        <v>0</v>
      </c>
      <c r="M13" s="9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B14" s="2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47">
        <v>5581871.12</v>
      </c>
      <c r="E17" s="31"/>
      <c r="F17" s="51">
        <v>5864936.03</v>
      </c>
      <c r="H17" s="51">
        <v>5267781.77</v>
      </c>
      <c r="J17" s="51">
        <v>4443236.75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2">
        <f>D17*8.8%</f>
        <v>491204.6586</v>
      </c>
      <c r="F18" s="52">
        <f>F17*8.8%</f>
        <v>516114.3706</v>
      </c>
      <c r="H18" s="52">
        <f>H17*8.8%</f>
        <v>463564.7958</v>
      </c>
      <c r="J18" s="52">
        <f>J17*8.8%</f>
        <v>391004.834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2">
        <f>D17-D18</f>
        <v>5090666.461</v>
      </c>
      <c r="F19" s="52">
        <f>F17-F18</f>
        <v>5348821.659</v>
      </c>
      <c r="H19" s="52">
        <f>H17-H18</f>
        <v>4804216.974</v>
      </c>
      <c r="J19" s="52">
        <f>J17-J18</f>
        <v>4052231.916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5">
    <mergeCell ref="L7:M7"/>
    <mergeCell ref="L8:M8"/>
    <mergeCell ref="L9:M9"/>
    <mergeCell ref="D10:E10"/>
    <mergeCell ref="F10:G10"/>
    <mergeCell ref="H10:I10"/>
    <mergeCell ref="J10:K10"/>
    <mergeCell ref="L10:M10"/>
    <mergeCell ref="D11:E11"/>
    <mergeCell ref="F11:G11"/>
    <mergeCell ref="H11:I11"/>
    <mergeCell ref="J11:K11"/>
    <mergeCell ref="F18:G18"/>
    <mergeCell ref="H18:I18"/>
    <mergeCell ref="D18:E18"/>
    <mergeCell ref="D19:E19"/>
    <mergeCell ref="F19:G19"/>
    <mergeCell ref="H19:I19"/>
    <mergeCell ref="J19:K19"/>
    <mergeCell ref="D13:E13"/>
    <mergeCell ref="F13:G13"/>
    <mergeCell ref="D17:E17"/>
    <mergeCell ref="F17:G17"/>
    <mergeCell ref="H17:I17"/>
    <mergeCell ref="J17:K17"/>
    <mergeCell ref="J18:K18"/>
    <mergeCell ref="L13:M13"/>
    <mergeCell ref="B14:M14"/>
    <mergeCell ref="D5:E5"/>
    <mergeCell ref="F5:G5"/>
    <mergeCell ref="H5:I5"/>
    <mergeCell ref="J5:K5"/>
    <mergeCell ref="A1:A14"/>
    <mergeCell ref="B1:M1"/>
    <mergeCell ref="N1:N14"/>
    <mergeCell ref="B2:M2"/>
    <mergeCell ref="B3:B4"/>
    <mergeCell ref="D3:M3"/>
    <mergeCell ref="D8:E8"/>
    <mergeCell ref="L11:M11"/>
    <mergeCell ref="L12:M12"/>
    <mergeCell ref="J12:K12"/>
    <mergeCell ref="H12:I12"/>
    <mergeCell ref="F12:G12"/>
    <mergeCell ref="D12:E12"/>
    <mergeCell ref="H13:I13"/>
    <mergeCell ref="J13:K13"/>
    <mergeCell ref="H8:I8"/>
    <mergeCell ref="F8:G8"/>
    <mergeCell ref="J8:K8"/>
    <mergeCell ref="J9:K9"/>
    <mergeCell ref="H9:I9"/>
    <mergeCell ref="F9:G9"/>
    <mergeCell ref="D9:E9"/>
    <mergeCell ref="L5:M5"/>
    <mergeCell ref="C3:C4"/>
    <mergeCell ref="D6:E6"/>
    <mergeCell ref="F6:G6"/>
    <mergeCell ref="H6:I6"/>
    <mergeCell ref="J6:K6"/>
    <mergeCell ref="L6:M6"/>
    <mergeCell ref="D7:E7"/>
    <mergeCell ref="F7:G7"/>
    <mergeCell ref="H7:I7"/>
    <mergeCell ref="J7:K7"/>
  </mergeCells>
  <dataValidations>
    <dataValidation type="list" allowBlank="1" sqref="E4">
      <formula1>"2022,2023,2024,2025,2026,2027,2028,2029,2030"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4.86"/>
    <col customWidth="1" min="3" max="3" width="58.57"/>
    <col customWidth="1" min="12" max="12" width="3.0"/>
  </cols>
  <sheetData>
    <row r="1" ht="15.0" customHeight="1">
      <c r="A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5"/>
      <c r="B2" s="53" t="s">
        <v>44</v>
      </c>
      <c r="C2" s="8"/>
      <c r="D2" s="8"/>
      <c r="E2" s="8"/>
      <c r="F2" s="8"/>
      <c r="G2" s="8"/>
      <c r="H2" s="8"/>
      <c r="I2" s="8"/>
      <c r="J2" s="8"/>
      <c r="K2" s="9"/>
      <c r="L2" s="5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2.5" customHeight="1">
      <c r="B3" s="55" t="s">
        <v>45</v>
      </c>
      <c r="C3" s="8"/>
      <c r="D3" s="8"/>
      <c r="E3" s="8"/>
      <c r="F3" s="8"/>
      <c r="G3" s="8"/>
      <c r="H3" s="8"/>
      <c r="I3" s="8"/>
      <c r="J3" s="8"/>
      <c r="K3" s="9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B4" s="56" t="s">
        <v>46</v>
      </c>
      <c r="C4" s="8"/>
      <c r="D4" s="9"/>
      <c r="E4" s="57" t="s">
        <v>47</v>
      </c>
      <c r="F4" s="58" t="s">
        <v>48</v>
      </c>
      <c r="G4" s="59" t="s">
        <v>49</v>
      </c>
      <c r="H4" s="60" t="s">
        <v>50</v>
      </c>
      <c r="I4" s="61"/>
      <c r="J4" s="8"/>
      <c r="K4" s="9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B5" s="56" t="s">
        <v>51</v>
      </c>
      <c r="C5" s="8"/>
      <c r="D5" s="9"/>
      <c r="E5" s="59" t="s">
        <v>49</v>
      </c>
      <c r="F5" s="58" t="s">
        <v>52</v>
      </c>
      <c r="G5" s="57" t="s">
        <v>53</v>
      </c>
      <c r="H5" s="60" t="s">
        <v>54</v>
      </c>
      <c r="I5" s="61"/>
      <c r="J5" s="8"/>
      <c r="K5" s="9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B6" s="56" t="s">
        <v>55</v>
      </c>
      <c r="C6" s="8"/>
      <c r="D6" s="9"/>
      <c r="E6" s="57" t="s">
        <v>53</v>
      </c>
      <c r="F6" s="58" t="s">
        <v>56</v>
      </c>
      <c r="G6" s="59" t="s">
        <v>49</v>
      </c>
      <c r="H6" s="58" t="s">
        <v>57</v>
      </c>
      <c r="I6" s="59" t="s">
        <v>49</v>
      </c>
      <c r="J6" s="60" t="s">
        <v>58</v>
      </c>
      <c r="K6" s="62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B7" s="63" t="s">
        <v>59</v>
      </c>
      <c r="C7" s="64" t="s">
        <v>60</v>
      </c>
      <c r="D7" s="65" t="s">
        <v>61</v>
      </c>
      <c r="E7" s="66" t="s">
        <v>62</v>
      </c>
      <c r="F7" s="8"/>
      <c r="G7" s="8"/>
      <c r="H7" s="8"/>
      <c r="I7" s="8"/>
      <c r="J7" s="9"/>
      <c r="K7" s="67">
        <f>SUM(F9:J9)</f>
        <v>0</v>
      </c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81.75" customHeight="1">
      <c r="B8" s="68"/>
      <c r="C8" s="68"/>
      <c r="D8" s="68"/>
      <c r="E8" s="69" t="s">
        <v>63</v>
      </c>
      <c r="F8" s="70" t="s">
        <v>64</v>
      </c>
      <c r="G8" s="70" t="s">
        <v>65</v>
      </c>
      <c r="H8" s="70" t="s">
        <v>66</v>
      </c>
      <c r="I8" s="70" t="s">
        <v>67</v>
      </c>
      <c r="J8" s="70" t="s">
        <v>68</v>
      </c>
      <c r="K8" s="70" t="s">
        <v>69</v>
      </c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B9" s="25"/>
      <c r="C9" s="25"/>
      <c r="D9" s="25"/>
      <c r="E9" s="25"/>
      <c r="F9" s="71">
        <f t="shared" ref="F9:K9" si="1">SUM(F10:F39)</f>
        <v>0</v>
      </c>
      <c r="G9" s="71">
        <f t="shared" si="1"/>
        <v>0</v>
      </c>
      <c r="H9" s="71">
        <f t="shared" si="1"/>
        <v>0</v>
      </c>
      <c r="I9" s="71">
        <f t="shared" si="1"/>
        <v>0</v>
      </c>
      <c r="J9" s="71">
        <f t="shared" si="1"/>
        <v>0</v>
      </c>
      <c r="K9" s="71">
        <f t="shared" si="1"/>
        <v>0</v>
      </c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B10" s="72">
        <v>1.0</v>
      </c>
      <c r="C10" s="73"/>
      <c r="D10" s="74"/>
      <c r="E10" s="75"/>
      <c r="F10" s="75"/>
      <c r="G10" s="76"/>
      <c r="H10" s="77"/>
      <c r="I10" s="78"/>
      <c r="J10" s="78"/>
      <c r="K10" s="79">
        <f t="shared" ref="K10:K39" si="2">E10*SUM(F10:J10)</f>
        <v>0</v>
      </c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B11" s="72">
        <v>2.0</v>
      </c>
      <c r="C11" s="73"/>
      <c r="D11" s="74"/>
      <c r="E11" s="75"/>
      <c r="F11" s="75"/>
      <c r="G11" s="76"/>
      <c r="H11" s="76"/>
      <c r="I11" s="78"/>
      <c r="J11" s="78"/>
      <c r="K11" s="79">
        <f t="shared" si="2"/>
        <v>0</v>
      </c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B12" s="72">
        <v>3.0</v>
      </c>
      <c r="C12" s="73"/>
      <c r="D12" s="74"/>
      <c r="E12" s="75"/>
      <c r="F12" s="75"/>
      <c r="G12" s="77"/>
      <c r="H12" s="76"/>
      <c r="I12" s="78"/>
      <c r="J12" s="78"/>
      <c r="K12" s="79">
        <f t="shared" si="2"/>
        <v>0</v>
      </c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B13" s="72">
        <v>4.0</v>
      </c>
      <c r="C13" s="73"/>
      <c r="D13" s="74"/>
      <c r="E13" s="75"/>
      <c r="F13" s="75"/>
      <c r="G13" s="77"/>
      <c r="H13" s="77"/>
      <c r="I13" s="80"/>
      <c r="J13" s="80"/>
      <c r="K13" s="79">
        <f t="shared" si="2"/>
        <v>0</v>
      </c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B14" s="72">
        <v>5.0</v>
      </c>
      <c r="C14" s="73"/>
      <c r="D14" s="74"/>
      <c r="E14" s="81"/>
      <c r="F14" s="81"/>
      <c r="G14" s="77"/>
      <c r="H14" s="77"/>
      <c r="I14" s="80"/>
      <c r="J14" s="80"/>
      <c r="K14" s="79">
        <f t="shared" si="2"/>
        <v>0</v>
      </c>
      <c r="L14" s="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B15" s="72">
        <v>6.0</v>
      </c>
      <c r="C15" s="73"/>
      <c r="D15" s="74"/>
      <c r="E15" s="81"/>
      <c r="F15" s="81"/>
      <c r="G15" s="77"/>
      <c r="H15" s="77"/>
      <c r="I15" s="78"/>
      <c r="J15" s="78"/>
      <c r="K15" s="79">
        <f t="shared" si="2"/>
        <v>0</v>
      </c>
      <c r="L15" s="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B16" s="72">
        <v>7.0</v>
      </c>
      <c r="C16" s="73"/>
      <c r="D16" s="74"/>
      <c r="E16" s="81"/>
      <c r="F16" s="81"/>
      <c r="G16" s="77"/>
      <c r="H16" s="77"/>
      <c r="I16" s="78"/>
      <c r="J16" s="78"/>
      <c r="K16" s="79">
        <f t="shared" si="2"/>
        <v>0</v>
      </c>
      <c r="L16" s="6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B17" s="72">
        <v>8.0</v>
      </c>
      <c r="C17" s="73"/>
      <c r="D17" s="82"/>
      <c r="E17" s="81"/>
      <c r="F17" s="81"/>
      <c r="G17" s="77"/>
      <c r="H17" s="77"/>
      <c r="I17" s="78"/>
      <c r="J17" s="78"/>
      <c r="K17" s="79">
        <f t="shared" si="2"/>
        <v>0</v>
      </c>
      <c r="L17" s="6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B18" s="72">
        <v>9.0</v>
      </c>
      <c r="C18" s="73"/>
      <c r="D18" s="82"/>
      <c r="E18" s="81"/>
      <c r="F18" s="81"/>
      <c r="G18" s="77"/>
      <c r="H18" s="77"/>
      <c r="I18" s="78"/>
      <c r="J18" s="78"/>
      <c r="K18" s="79">
        <f t="shared" si="2"/>
        <v>0</v>
      </c>
      <c r="L18" s="6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B19" s="72">
        <v>10.0</v>
      </c>
      <c r="C19" s="73"/>
      <c r="D19" s="82"/>
      <c r="E19" s="81"/>
      <c r="F19" s="81"/>
      <c r="G19" s="77"/>
      <c r="H19" s="77"/>
      <c r="I19" s="78"/>
      <c r="J19" s="78"/>
      <c r="K19" s="79">
        <f t="shared" si="2"/>
        <v>0</v>
      </c>
      <c r="L19" s="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B20" s="72">
        <v>11.0</v>
      </c>
      <c r="C20" s="73"/>
      <c r="D20" s="82"/>
      <c r="E20" s="81"/>
      <c r="F20" s="81"/>
      <c r="G20" s="77"/>
      <c r="H20" s="77"/>
      <c r="I20" s="78"/>
      <c r="J20" s="78"/>
      <c r="K20" s="79">
        <f t="shared" si="2"/>
        <v>0</v>
      </c>
      <c r="L20" s="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B21" s="72">
        <v>12.0</v>
      </c>
      <c r="C21" s="73"/>
      <c r="D21" s="82"/>
      <c r="E21" s="81"/>
      <c r="F21" s="81"/>
      <c r="G21" s="77"/>
      <c r="H21" s="77"/>
      <c r="I21" s="78"/>
      <c r="J21" s="78"/>
      <c r="K21" s="79">
        <f t="shared" si="2"/>
        <v>0</v>
      </c>
      <c r="L21" s="6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B22" s="72">
        <v>13.0</v>
      </c>
      <c r="C22" s="73"/>
      <c r="D22" s="82"/>
      <c r="E22" s="81"/>
      <c r="F22" s="81"/>
      <c r="G22" s="77"/>
      <c r="H22" s="77"/>
      <c r="I22" s="78"/>
      <c r="J22" s="78"/>
      <c r="K22" s="79">
        <f t="shared" si="2"/>
        <v>0</v>
      </c>
      <c r="L22" s="6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B23" s="72">
        <v>14.0</v>
      </c>
      <c r="C23" s="73"/>
      <c r="D23" s="82"/>
      <c r="E23" s="81"/>
      <c r="F23" s="81"/>
      <c r="G23" s="77"/>
      <c r="H23" s="77"/>
      <c r="I23" s="78"/>
      <c r="J23" s="78"/>
      <c r="K23" s="79">
        <f t="shared" si="2"/>
        <v>0</v>
      </c>
      <c r="L23" s="6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B24" s="72">
        <v>15.0</v>
      </c>
      <c r="C24" s="73"/>
      <c r="D24" s="82"/>
      <c r="E24" s="81"/>
      <c r="F24" s="81"/>
      <c r="G24" s="77"/>
      <c r="H24" s="77"/>
      <c r="I24" s="78"/>
      <c r="J24" s="78"/>
      <c r="K24" s="79">
        <f t="shared" si="2"/>
        <v>0</v>
      </c>
      <c r="L24" s="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B25" s="72">
        <v>16.0</v>
      </c>
      <c r="C25" s="73"/>
      <c r="D25" s="82"/>
      <c r="E25" s="81"/>
      <c r="F25" s="81"/>
      <c r="G25" s="77"/>
      <c r="H25" s="77"/>
      <c r="I25" s="78"/>
      <c r="J25" s="78"/>
      <c r="K25" s="79">
        <f t="shared" si="2"/>
        <v>0</v>
      </c>
      <c r="L25" s="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B26" s="72">
        <v>17.0</v>
      </c>
      <c r="C26" s="73"/>
      <c r="D26" s="82"/>
      <c r="E26" s="81"/>
      <c r="F26" s="81"/>
      <c r="G26" s="77"/>
      <c r="H26" s="77"/>
      <c r="I26" s="78"/>
      <c r="J26" s="78"/>
      <c r="K26" s="79">
        <f t="shared" si="2"/>
        <v>0</v>
      </c>
      <c r="L26" s="6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B27" s="72">
        <v>18.0</v>
      </c>
      <c r="C27" s="73"/>
      <c r="D27" s="82"/>
      <c r="E27" s="81"/>
      <c r="F27" s="81"/>
      <c r="G27" s="77"/>
      <c r="H27" s="77"/>
      <c r="I27" s="78"/>
      <c r="J27" s="78"/>
      <c r="K27" s="79">
        <f t="shared" si="2"/>
        <v>0</v>
      </c>
      <c r="L27" s="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B28" s="72">
        <v>19.0</v>
      </c>
      <c r="C28" s="73"/>
      <c r="D28" s="82"/>
      <c r="E28" s="81"/>
      <c r="F28" s="81"/>
      <c r="G28" s="77"/>
      <c r="H28" s="77"/>
      <c r="I28" s="78"/>
      <c r="J28" s="78"/>
      <c r="K28" s="79">
        <f t="shared" si="2"/>
        <v>0</v>
      </c>
      <c r="L28" s="6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B29" s="72">
        <v>20.0</v>
      </c>
      <c r="C29" s="73"/>
      <c r="D29" s="82"/>
      <c r="E29" s="81"/>
      <c r="F29" s="81"/>
      <c r="G29" s="77"/>
      <c r="H29" s="77"/>
      <c r="I29" s="78"/>
      <c r="J29" s="78"/>
      <c r="K29" s="79">
        <f t="shared" si="2"/>
        <v>0</v>
      </c>
      <c r="L29" s="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B30" s="72">
        <v>21.0</v>
      </c>
      <c r="C30" s="73"/>
      <c r="D30" s="82"/>
      <c r="E30" s="81"/>
      <c r="F30" s="81"/>
      <c r="G30" s="77"/>
      <c r="H30" s="77"/>
      <c r="I30" s="78"/>
      <c r="J30" s="78"/>
      <c r="K30" s="79">
        <f t="shared" si="2"/>
        <v>0</v>
      </c>
      <c r="L30" s="6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B31" s="72">
        <v>22.0</v>
      </c>
      <c r="C31" s="73"/>
      <c r="D31" s="82"/>
      <c r="E31" s="81"/>
      <c r="F31" s="81"/>
      <c r="G31" s="77"/>
      <c r="H31" s="77"/>
      <c r="I31" s="78"/>
      <c r="J31" s="78"/>
      <c r="K31" s="79">
        <f t="shared" si="2"/>
        <v>0</v>
      </c>
      <c r="L31" s="6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B32" s="72">
        <v>23.0</v>
      </c>
      <c r="C32" s="73"/>
      <c r="D32" s="82"/>
      <c r="E32" s="81"/>
      <c r="F32" s="81"/>
      <c r="G32" s="77"/>
      <c r="H32" s="77"/>
      <c r="I32" s="78"/>
      <c r="J32" s="78"/>
      <c r="K32" s="79">
        <f t="shared" si="2"/>
        <v>0</v>
      </c>
      <c r="L32" s="6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B33" s="72">
        <v>24.0</v>
      </c>
      <c r="C33" s="73"/>
      <c r="D33" s="82"/>
      <c r="E33" s="81"/>
      <c r="F33" s="81"/>
      <c r="G33" s="77"/>
      <c r="H33" s="77"/>
      <c r="I33" s="78"/>
      <c r="J33" s="78"/>
      <c r="K33" s="79">
        <f t="shared" si="2"/>
        <v>0</v>
      </c>
      <c r="L33" s="6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B34" s="72">
        <v>25.0</v>
      </c>
      <c r="C34" s="73"/>
      <c r="D34" s="82"/>
      <c r="E34" s="81"/>
      <c r="F34" s="81"/>
      <c r="G34" s="77"/>
      <c r="H34" s="77"/>
      <c r="I34" s="78"/>
      <c r="J34" s="78"/>
      <c r="K34" s="79">
        <f t="shared" si="2"/>
        <v>0</v>
      </c>
      <c r="L34" s="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B35" s="72">
        <v>26.0</v>
      </c>
      <c r="C35" s="73"/>
      <c r="D35" s="82"/>
      <c r="E35" s="81"/>
      <c r="F35" s="81"/>
      <c r="G35" s="77"/>
      <c r="H35" s="77"/>
      <c r="I35" s="78"/>
      <c r="J35" s="78"/>
      <c r="K35" s="79">
        <f t="shared" si="2"/>
        <v>0</v>
      </c>
      <c r="L35" s="6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B36" s="72">
        <v>27.0</v>
      </c>
      <c r="C36" s="73"/>
      <c r="D36" s="82"/>
      <c r="E36" s="81"/>
      <c r="F36" s="81"/>
      <c r="G36" s="77"/>
      <c r="H36" s="77"/>
      <c r="I36" s="78"/>
      <c r="J36" s="78"/>
      <c r="K36" s="79">
        <f t="shared" si="2"/>
        <v>0</v>
      </c>
      <c r="L36" s="6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B37" s="72">
        <v>28.0</v>
      </c>
      <c r="C37" s="73"/>
      <c r="D37" s="82"/>
      <c r="E37" s="81"/>
      <c r="F37" s="81"/>
      <c r="G37" s="77"/>
      <c r="H37" s="77"/>
      <c r="I37" s="78"/>
      <c r="J37" s="78"/>
      <c r="K37" s="79">
        <f t="shared" si="2"/>
        <v>0</v>
      </c>
      <c r="L37" s="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B38" s="72">
        <v>29.0</v>
      </c>
      <c r="C38" s="73"/>
      <c r="D38" s="82"/>
      <c r="E38" s="81"/>
      <c r="F38" s="81"/>
      <c r="G38" s="77"/>
      <c r="H38" s="77"/>
      <c r="I38" s="78"/>
      <c r="J38" s="78"/>
      <c r="K38" s="79">
        <f t="shared" si="2"/>
        <v>0</v>
      </c>
      <c r="L38" s="6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B39" s="72">
        <v>30.0</v>
      </c>
      <c r="C39" s="73"/>
      <c r="D39" s="82"/>
      <c r="E39" s="81"/>
      <c r="F39" s="81"/>
      <c r="G39" s="77"/>
      <c r="H39" s="77"/>
      <c r="I39" s="78"/>
      <c r="J39" s="78"/>
      <c r="K39" s="79">
        <f t="shared" si="2"/>
        <v>0</v>
      </c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6">
    <mergeCell ref="I4:K4"/>
    <mergeCell ref="I5:K5"/>
    <mergeCell ref="B6:D6"/>
    <mergeCell ref="B7:B9"/>
    <mergeCell ref="C7:C9"/>
    <mergeCell ref="D7:D9"/>
    <mergeCell ref="E7:J7"/>
    <mergeCell ref="E8:E9"/>
    <mergeCell ref="A1:L1"/>
    <mergeCell ref="A2:A39"/>
    <mergeCell ref="B2:K2"/>
    <mergeCell ref="L2:L39"/>
    <mergeCell ref="B3:K3"/>
    <mergeCell ref="B4:D4"/>
    <mergeCell ref="B5:D5"/>
    <mergeCell ref="A40:L40"/>
  </mergeCell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66.57"/>
    <col customWidth="1" min="3" max="3" width="5.86"/>
    <col customWidth="1" min="4" max="4" width="11.57"/>
    <col customWidth="1" min="5" max="5" width="5.86"/>
    <col customWidth="1" min="6" max="6" width="11.57"/>
    <col customWidth="1" min="7" max="7" width="3.0"/>
  </cols>
  <sheetData>
    <row r="1">
      <c r="A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5"/>
      <c r="B2" s="53" t="s">
        <v>70</v>
      </c>
      <c r="C2" s="8"/>
      <c r="D2" s="8"/>
      <c r="E2" s="8"/>
      <c r="F2" s="9"/>
      <c r="G2" s="8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B3" s="84" t="s">
        <v>71</v>
      </c>
      <c r="C3" s="59" t="s">
        <v>49</v>
      </c>
      <c r="D3" s="85" t="s">
        <v>72</v>
      </c>
      <c r="E3" s="57" t="s">
        <v>73</v>
      </c>
      <c r="F3" s="86" t="s">
        <v>74</v>
      </c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B4" s="84" t="s">
        <v>75</v>
      </c>
      <c r="C4" s="59" t="s">
        <v>49</v>
      </c>
      <c r="D4" s="85" t="s">
        <v>72</v>
      </c>
      <c r="E4" s="57" t="s">
        <v>73</v>
      </c>
      <c r="F4" s="86" t="s">
        <v>74</v>
      </c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B5" s="84" t="s">
        <v>76</v>
      </c>
      <c r="C5" s="59" t="s">
        <v>49</v>
      </c>
      <c r="D5" s="85" t="s">
        <v>72</v>
      </c>
      <c r="E5" s="59" t="s">
        <v>49</v>
      </c>
      <c r="F5" s="86" t="s">
        <v>74</v>
      </c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45.0" customHeight="1">
      <c r="B6" s="84" t="s">
        <v>77</v>
      </c>
      <c r="C6" s="59" t="s">
        <v>49</v>
      </c>
      <c r="D6" s="85" t="s">
        <v>72</v>
      </c>
      <c r="E6" s="59" t="s">
        <v>49</v>
      </c>
      <c r="F6" s="86" t="s">
        <v>74</v>
      </c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5.0" customHeight="1">
      <c r="B7" s="84" t="s">
        <v>78</v>
      </c>
      <c r="C7" s="59" t="s">
        <v>49</v>
      </c>
      <c r="D7" s="85" t="s">
        <v>72</v>
      </c>
      <c r="E7" s="57" t="s">
        <v>73</v>
      </c>
      <c r="F7" s="86" t="s">
        <v>74</v>
      </c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60.0" customHeight="1">
      <c r="B8" s="84" t="s">
        <v>79</v>
      </c>
      <c r="C8" s="57" t="s">
        <v>73</v>
      </c>
      <c r="D8" s="85" t="s">
        <v>72</v>
      </c>
      <c r="E8" s="59" t="s">
        <v>49</v>
      </c>
      <c r="F8" s="87" t="s">
        <v>74</v>
      </c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60.0" customHeight="1">
      <c r="B9" s="84" t="s">
        <v>80</v>
      </c>
      <c r="C9" s="59" t="s">
        <v>49</v>
      </c>
      <c r="D9" s="88" t="s">
        <v>81</v>
      </c>
      <c r="E9" s="57" t="s">
        <v>73</v>
      </c>
      <c r="F9" s="89" t="s">
        <v>82</v>
      </c>
      <c r="G9" s="2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1:G1"/>
    <mergeCell ref="A2:A9"/>
    <mergeCell ref="B2:F2"/>
    <mergeCell ref="G2:G9"/>
    <mergeCell ref="A10:G10"/>
  </mergeCells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78.71"/>
    <col customWidth="1" min="3" max="3" width="31.57"/>
    <col customWidth="1" hidden="1" min="4" max="4" width="3.0"/>
    <col customWidth="1" min="5" max="5" width="78.71"/>
    <col customWidth="1" min="6" max="6" width="31.57"/>
    <col customWidth="1" hidden="1" min="7" max="7" width="3.0"/>
    <col customWidth="1" min="8" max="8" width="78.71"/>
    <col customWidth="1" min="9" max="9" width="31.57"/>
    <col customWidth="1" hidden="1" min="10" max="10" width="18.71"/>
    <col customWidth="1" min="11" max="11" width="3.0"/>
  </cols>
  <sheetData>
    <row r="1">
      <c r="A1" s="90"/>
      <c r="B1" s="3"/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45.0" customHeight="1">
      <c r="A2" s="91"/>
      <c r="B2" s="32" t="s">
        <v>83</v>
      </c>
      <c r="C2" s="8"/>
      <c r="D2" s="8"/>
      <c r="E2" s="8"/>
      <c r="F2" s="8"/>
      <c r="G2" s="8"/>
      <c r="H2" s="8"/>
      <c r="I2" s="8"/>
      <c r="J2" s="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0" customHeight="1">
      <c r="A3" s="6"/>
      <c r="B3" s="92" t="s">
        <v>84</v>
      </c>
      <c r="C3" s="92" t="s">
        <v>85</v>
      </c>
      <c r="D3" s="93">
        <f>SUM(D4:D40)</f>
        <v>0</v>
      </c>
      <c r="E3" s="92" t="s">
        <v>86</v>
      </c>
      <c r="F3" s="92" t="s">
        <v>85</v>
      </c>
      <c r="G3" s="93">
        <f>SUM(G4:G52)</f>
        <v>0</v>
      </c>
      <c r="H3" s="92" t="s">
        <v>87</v>
      </c>
      <c r="I3" s="92" t="s">
        <v>85</v>
      </c>
      <c r="J3" s="93">
        <f>SUM(J4:J86)</f>
        <v>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/>
      <c r="B4" s="94" t="s">
        <v>88</v>
      </c>
      <c r="C4" s="13" t="s">
        <v>49</v>
      </c>
      <c r="D4" s="95" t="str">
        <f t="shared" ref="D4:D40" si="1">IF(C4 = "(   )", "0", "1")</f>
        <v>0</v>
      </c>
      <c r="E4" s="94" t="s">
        <v>89</v>
      </c>
      <c r="F4" s="96" t="s">
        <v>49</v>
      </c>
      <c r="G4" s="95" t="str">
        <f t="shared" ref="G4:G52" si="2">IF(F4 = "(   )", "0", "1")</f>
        <v>0</v>
      </c>
      <c r="H4" s="94" t="s">
        <v>90</v>
      </c>
      <c r="I4" s="96" t="s">
        <v>49</v>
      </c>
      <c r="J4" s="95" t="str">
        <f t="shared" ref="J4:J86" si="3">IF(I4 = "(   )", "0", "1")</f>
        <v>0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6"/>
      <c r="B5" s="94" t="s">
        <v>91</v>
      </c>
      <c r="C5" s="13" t="s">
        <v>49</v>
      </c>
      <c r="D5" s="95" t="str">
        <f t="shared" si="1"/>
        <v>0</v>
      </c>
      <c r="E5" s="94" t="s">
        <v>92</v>
      </c>
      <c r="F5" s="96" t="s">
        <v>49</v>
      </c>
      <c r="G5" s="95" t="str">
        <f t="shared" si="2"/>
        <v>0</v>
      </c>
      <c r="H5" s="94" t="s">
        <v>93</v>
      </c>
      <c r="I5" s="96" t="s">
        <v>49</v>
      </c>
      <c r="J5" s="95" t="str">
        <f t="shared" si="3"/>
        <v>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/>
      <c r="B6" s="94" t="s">
        <v>94</v>
      </c>
      <c r="C6" s="13" t="s">
        <v>49</v>
      </c>
      <c r="D6" s="95" t="str">
        <f t="shared" si="1"/>
        <v>0</v>
      </c>
      <c r="E6" s="94" t="s">
        <v>95</v>
      </c>
      <c r="F6" s="96" t="s">
        <v>49</v>
      </c>
      <c r="G6" s="95" t="str">
        <f t="shared" si="2"/>
        <v>0</v>
      </c>
      <c r="H6" s="94" t="s">
        <v>96</v>
      </c>
      <c r="I6" s="96" t="s">
        <v>49</v>
      </c>
      <c r="J6" s="95" t="str">
        <f t="shared" si="3"/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/>
      <c r="B7" s="94" t="s">
        <v>97</v>
      </c>
      <c r="C7" s="13" t="s">
        <v>49</v>
      </c>
      <c r="D7" s="95" t="str">
        <f t="shared" si="1"/>
        <v>0</v>
      </c>
      <c r="E7" s="94" t="s">
        <v>98</v>
      </c>
      <c r="F7" s="96" t="s">
        <v>49</v>
      </c>
      <c r="G7" s="95" t="str">
        <f t="shared" si="2"/>
        <v>0</v>
      </c>
      <c r="H7" s="94" t="s">
        <v>99</v>
      </c>
      <c r="I7" s="96" t="s">
        <v>49</v>
      </c>
      <c r="J7" s="95" t="str">
        <f t="shared" si="3"/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/>
      <c r="B8" s="94" t="s">
        <v>100</v>
      </c>
      <c r="C8" s="13" t="s">
        <v>49</v>
      </c>
      <c r="D8" s="95" t="str">
        <f t="shared" si="1"/>
        <v>0</v>
      </c>
      <c r="E8" s="94" t="s">
        <v>101</v>
      </c>
      <c r="F8" s="96" t="s">
        <v>49</v>
      </c>
      <c r="G8" s="95" t="str">
        <f t="shared" si="2"/>
        <v>0</v>
      </c>
      <c r="H8" s="94" t="s">
        <v>102</v>
      </c>
      <c r="I8" s="96" t="s">
        <v>49</v>
      </c>
      <c r="J8" s="95" t="str">
        <f t="shared" si="3"/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6"/>
      <c r="B9" s="94" t="s">
        <v>103</v>
      </c>
      <c r="C9" s="13" t="s">
        <v>49</v>
      </c>
      <c r="D9" s="95" t="str">
        <f t="shared" si="1"/>
        <v>0</v>
      </c>
      <c r="E9" s="94" t="s">
        <v>104</v>
      </c>
      <c r="F9" s="96" t="s">
        <v>49</v>
      </c>
      <c r="G9" s="95" t="str">
        <f t="shared" si="2"/>
        <v>0</v>
      </c>
      <c r="H9" s="94" t="s">
        <v>105</v>
      </c>
      <c r="I9" s="96" t="s">
        <v>49</v>
      </c>
      <c r="J9" s="95" t="str">
        <f t="shared" si="3"/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6"/>
      <c r="B10" s="94" t="s">
        <v>106</v>
      </c>
      <c r="C10" s="13" t="s">
        <v>49</v>
      </c>
      <c r="D10" s="95" t="str">
        <f t="shared" si="1"/>
        <v>0</v>
      </c>
      <c r="E10" s="94" t="s">
        <v>107</v>
      </c>
      <c r="F10" s="96" t="s">
        <v>49</v>
      </c>
      <c r="G10" s="95" t="str">
        <f t="shared" si="2"/>
        <v>0</v>
      </c>
      <c r="H10" s="94" t="s">
        <v>108</v>
      </c>
      <c r="I10" s="96" t="s">
        <v>49</v>
      </c>
      <c r="J10" s="95" t="str">
        <f t="shared" si="3"/>
        <v>0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6"/>
      <c r="B11" s="94" t="s">
        <v>109</v>
      </c>
      <c r="C11" s="13" t="s">
        <v>49</v>
      </c>
      <c r="D11" s="95" t="str">
        <f t="shared" si="1"/>
        <v>0</v>
      </c>
      <c r="E11" s="94" t="s">
        <v>110</v>
      </c>
      <c r="F11" s="96" t="s">
        <v>49</v>
      </c>
      <c r="G11" s="95" t="str">
        <f t="shared" si="2"/>
        <v>0</v>
      </c>
      <c r="H11" s="94" t="s">
        <v>111</v>
      </c>
      <c r="I11" s="96" t="s">
        <v>49</v>
      </c>
      <c r="J11" s="95" t="str">
        <f t="shared" si="3"/>
        <v>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6"/>
      <c r="B12" s="94" t="s">
        <v>112</v>
      </c>
      <c r="C12" s="13" t="s">
        <v>49</v>
      </c>
      <c r="D12" s="95" t="str">
        <f t="shared" si="1"/>
        <v>0</v>
      </c>
      <c r="E12" s="94" t="s">
        <v>113</v>
      </c>
      <c r="F12" s="96" t="s">
        <v>49</v>
      </c>
      <c r="G12" s="95" t="str">
        <f t="shared" si="2"/>
        <v>0</v>
      </c>
      <c r="H12" s="94" t="s">
        <v>114</v>
      </c>
      <c r="I12" s="96" t="s">
        <v>49</v>
      </c>
      <c r="J12" s="95" t="str">
        <f t="shared" si="3"/>
        <v>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6"/>
      <c r="B13" s="94" t="s">
        <v>115</v>
      </c>
      <c r="C13" s="13" t="s">
        <v>49</v>
      </c>
      <c r="D13" s="95" t="str">
        <f t="shared" si="1"/>
        <v>0</v>
      </c>
      <c r="E13" s="94" t="s">
        <v>116</v>
      </c>
      <c r="F13" s="96" t="s">
        <v>49</v>
      </c>
      <c r="G13" s="95" t="str">
        <f t="shared" si="2"/>
        <v>0</v>
      </c>
      <c r="H13" s="94" t="s">
        <v>117</v>
      </c>
      <c r="I13" s="96" t="s">
        <v>49</v>
      </c>
      <c r="J13" s="95" t="str">
        <f t="shared" si="3"/>
        <v>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6"/>
      <c r="B14" s="94" t="s">
        <v>118</v>
      </c>
      <c r="C14" s="13" t="s">
        <v>49</v>
      </c>
      <c r="D14" s="95" t="str">
        <f t="shared" si="1"/>
        <v>0</v>
      </c>
      <c r="E14" s="94" t="s">
        <v>119</v>
      </c>
      <c r="F14" s="96" t="s">
        <v>49</v>
      </c>
      <c r="G14" s="95" t="str">
        <f t="shared" si="2"/>
        <v>0</v>
      </c>
      <c r="H14" s="94" t="s">
        <v>120</v>
      </c>
      <c r="I14" s="96" t="s">
        <v>49</v>
      </c>
      <c r="J14" s="95" t="str">
        <f t="shared" si="3"/>
        <v>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6"/>
      <c r="B15" s="94" t="s">
        <v>121</v>
      </c>
      <c r="C15" s="13" t="s">
        <v>49</v>
      </c>
      <c r="D15" s="95" t="str">
        <f t="shared" si="1"/>
        <v>0</v>
      </c>
      <c r="E15" s="94" t="s">
        <v>122</v>
      </c>
      <c r="F15" s="96" t="s">
        <v>49</v>
      </c>
      <c r="G15" s="95" t="str">
        <f t="shared" si="2"/>
        <v>0</v>
      </c>
      <c r="H15" s="94" t="s">
        <v>123</v>
      </c>
      <c r="I15" s="96" t="s">
        <v>49</v>
      </c>
      <c r="J15" s="95" t="str">
        <f t="shared" si="3"/>
        <v>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6"/>
      <c r="B16" s="94" t="s">
        <v>124</v>
      </c>
      <c r="C16" s="13" t="s">
        <v>49</v>
      </c>
      <c r="D16" s="95" t="str">
        <f t="shared" si="1"/>
        <v>0</v>
      </c>
      <c r="E16" s="94" t="s">
        <v>125</v>
      </c>
      <c r="F16" s="96" t="s">
        <v>49</v>
      </c>
      <c r="G16" s="95" t="str">
        <f t="shared" si="2"/>
        <v>0</v>
      </c>
      <c r="H16" s="94" t="s">
        <v>126</v>
      </c>
      <c r="I16" s="96" t="s">
        <v>49</v>
      </c>
      <c r="J16" s="95" t="str">
        <f t="shared" si="3"/>
        <v>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6"/>
      <c r="B17" s="94" t="s">
        <v>127</v>
      </c>
      <c r="C17" s="13" t="s">
        <v>49</v>
      </c>
      <c r="D17" s="95" t="str">
        <f t="shared" si="1"/>
        <v>0</v>
      </c>
      <c r="E17" s="94" t="s">
        <v>128</v>
      </c>
      <c r="F17" s="96" t="s">
        <v>49</v>
      </c>
      <c r="G17" s="95" t="str">
        <f t="shared" si="2"/>
        <v>0</v>
      </c>
      <c r="H17" s="94" t="s">
        <v>129</v>
      </c>
      <c r="I17" s="96" t="s">
        <v>49</v>
      </c>
      <c r="J17" s="95" t="str">
        <f t="shared" si="3"/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6"/>
      <c r="B18" s="94" t="s">
        <v>130</v>
      </c>
      <c r="C18" s="13" t="s">
        <v>49</v>
      </c>
      <c r="D18" s="95" t="str">
        <f t="shared" si="1"/>
        <v>0</v>
      </c>
      <c r="E18" s="94" t="s">
        <v>131</v>
      </c>
      <c r="F18" s="96" t="s">
        <v>49</v>
      </c>
      <c r="G18" s="95" t="str">
        <f t="shared" si="2"/>
        <v>0</v>
      </c>
      <c r="H18" s="94" t="s">
        <v>132</v>
      </c>
      <c r="I18" s="96" t="s">
        <v>49</v>
      </c>
      <c r="J18" s="95" t="str">
        <f t="shared" si="3"/>
        <v>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6"/>
      <c r="B19" s="94" t="s">
        <v>133</v>
      </c>
      <c r="C19" s="13" t="s">
        <v>49</v>
      </c>
      <c r="D19" s="95" t="str">
        <f t="shared" si="1"/>
        <v>0</v>
      </c>
      <c r="E19" s="94" t="s">
        <v>134</v>
      </c>
      <c r="F19" s="96" t="s">
        <v>49</v>
      </c>
      <c r="G19" s="95" t="str">
        <f t="shared" si="2"/>
        <v>0</v>
      </c>
      <c r="H19" s="94" t="s">
        <v>135</v>
      </c>
      <c r="I19" s="96" t="s">
        <v>49</v>
      </c>
      <c r="J19" s="95" t="str">
        <f t="shared" si="3"/>
        <v>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6"/>
      <c r="B20" s="94" t="s">
        <v>136</v>
      </c>
      <c r="C20" s="13" t="s">
        <v>49</v>
      </c>
      <c r="D20" s="95" t="str">
        <f t="shared" si="1"/>
        <v>0</v>
      </c>
      <c r="E20" s="94" t="s">
        <v>137</v>
      </c>
      <c r="F20" s="96" t="s">
        <v>49</v>
      </c>
      <c r="G20" s="95" t="str">
        <f t="shared" si="2"/>
        <v>0</v>
      </c>
      <c r="H20" s="94" t="s">
        <v>138</v>
      </c>
      <c r="I20" s="96" t="s">
        <v>49</v>
      </c>
      <c r="J20" s="95" t="str">
        <f t="shared" si="3"/>
        <v>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6"/>
      <c r="B21" s="94" t="s">
        <v>139</v>
      </c>
      <c r="C21" s="13" t="s">
        <v>49</v>
      </c>
      <c r="D21" s="95" t="str">
        <f t="shared" si="1"/>
        <v>0</v>
      </c>
      <c r="E21" s="94" t="s">
        <v>140</v>
      </c>
      <c r="F21" s="96" t="s">
        <v>49</v>
      </c>
      <c r="G21" s="95" t="str">
        <f t="shared" si="2"/>
        <v>0</v>
      </c>
      <c r="H21" s="94" t="s">
        <v>141</v>
      </c>
      <c r="I21" s="96" t="s">
        <v>49</v>
      </c>
      <c r="J21" s="95" t="str">
        <f t="shared" si="3"/>
        <v>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6"/>
      <c r="B22" s="94" t="s">
        <v>142</v>
      </c>
      <c r="C22" s="13" t="s">
        <v>49</v>
      </c>
      <c r="D22" s="95" t="str">
        <f t="shared" si="1"/>
        <v>0</v>
      </c>
      <c r="E22" s="94" t="s">
        <v>143</v>
      </c>
      <c r="F22" s="96" t="s">
        <v>49</v>
      </c>
      <c r="G22" s="95" t="str">
        <f t="shared" si="2"/>
        <v>0</v>
      </c>
      <c r="H22" s="94" t="s">
        <v>144</v>
      </c>
      <c r="I22" s="96" t="s">
        <v>49</v>
      </c>
      <c r="J22" s="95" t="str">
        <f t="shared" si="3"/>
        <v>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6"/>
      <c r="B23" s="94" t="s">
        <v>145</v>
      </c>
      <c r="C23" s="13" t="s">
        <v>49</v>
      </c>
      <c r="D23" s="95" t="str">
        <f t="shared" si="1"/>
        <v>0</v>
      </c>
      <c r="E23" s="94" t="s">
        <v>146</v>
      </c>
      <c r="F23" s="96" t="s">
        <v>49</v>
      </c>
      <c r="G23" s="95" t="str">
        <f t="shared" si="2"/>
        <v>0</v>
      </c>
      <c r="H23" s="94" t="s">
        <v>147</v>
      </c>
      <c r="I23" s="96" t="s">
        <v>49</v>
      </c>
      <c r="J23" s="95" t="str">
        <f t="shared" si="3"/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6"/>
      <c r="B24" s="94" t="s">
        <v>148</v>
      </c>
      <c r="C24" s="13" t="s">
        <v>49</v>
      </c>
      <c r="D24" s="95" t="str">
        <f t="shared" si="1"/>
        <v>0</v>
      </c>
      <c r="E24" s="94" t="s">
        <v>149</v>
      </c>
      <c r="F24" s="96" t="s">
        <v>49</v>
      </c>
      <c r="G24" s="95" t="str">
        <f t="shared" si="2"/>
        <v>0</v>
      </c>
      <c r="H24" s="94" t="s">
        <v>150</v>
      </c>
      <c r="I24" s="96" t="s">
        <v>49</v>
      </c>
      <c r="J24" s="95" t="str">
        <f t="shared" si="3"/>
        <v>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6"/>
      <c r="B25" s="94" t="s">
        <v>151</v>
      </c>
      <c r="C25" s="13" t="s">
        <v>49</v>
      </c>
      <c r="D25" s="95" t="str">
        <f t="shared" si="1"/>
        <v>0</v>
      </c>
      <c r="E25" s="94" t="s">
        <v>152</v>
      </c>
      <c r="F25" s="96" t="s">
        <v>49</v>
      </c>
      <c r="G25" s="95" t="str">
        <f t="shared" si="2"/>
        <v>0</v>
      </c>
      <c r="H25" s="94" t="s">
        <v>153</v>
      </c>
      <c r="I25" s="96" t="s">
        <v>49</v>
      </c>
      <c r="J25" s="95" t="str">
        <f t="shared" si="3"/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6"/>
      <c r="B26" s="94" t="s">
        <v>154</v>
      </c>
      <c r="C26" s="13" t="s">
        <v>49</v>
      </c>
      <c r="D26" s="95" t="str">
        <f t="shared" si="1"/>
        <v>0</v>
      </c>
      <c r="E26" s="94" t="s">
        <v>155</v>
      </c>
      <c r="F26" s="96" t="s">
        <v>49</v>
      </c>
      <c r="G26" s="95" t="str">
        <f t="shared" si="2"/>
        <v>0</v>
      </c>
      <c r="H26" s="94" t="s">
        <v>156</v>
      </c>
      <c r="I26" s="96" t="s">
        <v>49</v>
      </c>
      <c r="J26" s="95" t="str">
        <f t="shared" si="3"/>
        <v>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6"/>
      <c r="B27" s="94" t="s">
        <v>157</v>
      </c>
      <c r="C27" s="13" t="s">
        <v>49</v>
      </c>
      <c r="D27" s="95" t="str">
        <f t="shared" si="1"/>
        <v>0</v>
      </c>
      <c r="E27" s="94" t="s">
        <v>158</v>
      </c>
      <c r="F27" s="96" t="s">
        <v>49</v>
      </c>
      <c r="G27" s="95" t="str">
        <f t="shared" si="2"/>
        <v>0</v>
      </c>
      <c r="H27" s="94" t="s">
        <v>159</v>
      </c>
      <c r="I27" s="96" t="s">
        <v>49</v>
      </c>
      <c r="J27" s="95" t="str">
        <f t="shared" si="3"/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6"/>
      <c r="B28" s="94" t="s">
        <v>160</v>
      </c>
      <c r="C28" s="13" t="s">
        <v>49</v>
      </c>
      <c r="D28" s="95" t="str">
        <f t="shared" si="1"/>
        <v>0</v>
      </c>
      <c r="E28" s="94" t="s">
        <v>161</v>
      </c>
      <c r="F28" s="96" t="s">
        <v>49</v>
      </c>
      <c r="G28" s="95" t="str">
        <f t="shared" si="2"/>
        <v>0</v>
      </c>
      <c r="H28" s="94" t="s">
        <v>162</v>
      </c>
      <c r="I28" s="96" t="s">
        <v>49</v>
      </c>
      <c r="J28" s="95" t="str">
        <f t="shared" si="3"/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6"/>
      <c r="B29" s="94" t="s">
        <v>163</v>
      </c>
      <c r="C29" s="13" t="s">
        <v>49</v>
      </c>
      <c r="D29" s="95" t="str">
        <f t="shared" si="1"/>
        <v>0</v>
      </c>
      <c r="E29" s="94" t="s">
        <v>164</v>
      </c>
      <c r="F29" s="96" t="s">
        <v>49</v>
      </c>
      <c r="G29" s="95" t="str">
        <f t="shared" si="2"/>
        <v>0</v>
      </c>
      <c r="H29" s="94" t="s">
        <v>165</v>
      </c>
      <c r="I29" s="96" t="s">
        <v>49</v>
      </c>
      <c r="J29" s="95" t="str">
        <f t="shared" si="3"/>
        <v>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6"/>
      <c r="B30" s="94" t="s">
        <v>166</v>
      </c>
      <c r="C30" s="13" t="s">
        <v>49</v>
      </c>
      <c r="D30" s="95" t="str">
        <f t="shared" si="1"/>
        <v>0</v>
      </c>
      <c r="E30" s="94" t="s">
        <v>167</v>
      </c>
      <c r="F30" s="96" t="s">
        <v>49</v>
      </c>
      <c r="G30" s="95" t="str">
        <f t="shared" si="2"/>
        <v>0</v>
      </c>
      <c r="H30" s="94" t="s">
        <v>168</v>
      </c>
      <c r="I30" s="96" t="s">
        <v>49</v>
      </c>
      <c r="J30" s="95" t="str">
        <f t="shared" si="3"/>
        <v>0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6"/>
      <c r="B31" s="94" t="s">
        <v>169</v>
      </c>
      <c r="C31" s="13" t="s">
        <v>49</v>
      </c>
      <c r="D31" s="95" t="str">
        <f t="shared" si="1"/>
        <v>0</v>
      </c>
      <c r="E31" s="94" t="s">
        <v>170</v>
      </c>
      <c r="F31" s="96" t="s">
        <v>49</v>
      </c>
      <c r="G31" s="95" t="str">
        <f t="shared" si="2"/>
        <v>0</v>
      </c>
      <c r="H31" s="94" t="s">
        <v>171</v>
      </c>
      <c r="I31" s="96" t="s">
        <v>49</v>
      </c>
      <c r="J31" s="95" t="str">
        <f t="shared" si="3"/>
        <v>0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6"/>
      <c r="B32" s="94" t="s">
        <v>172</v>
      </c>
      <c r="C32" s="13" t="s">
        <v>49</v>
      </c>
      <c r="D32" s="95" t="str">
        <f t="shared" si="1"/>
        <v>0</v>
      </c>
      <c r="E32" s="94" t="s">
        <v>173</v>
      </c>
      <c r="F32" s="96" t="s">
        <v>49</v>
      </c>
      <c r="G32" s="95" t="str">
        <f t="shared" si="2"/>
        <v>0</v>
      </c>
      <c r="H32" s="94" t="s">
        <v>174</v>
      </c>
      <c r="I32" s="96" t="s">
        <v>49</v>
      </c>
      <c r="J32" s="95" t="str">
        <f t="shared" si="3"/>
        <v>0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6"/>
      <c r="B33" s="94" t="s">
        <v>175</v>
      </c>
      <c r="C33" s="13" t="s">
        <v>49</v>
      </c>
      <c r="D33" s="95" t="str">
        <f t="shared" si="1"/>
        <v>0</v>
      </c>
      <c r="E33" s="94" t="s">
        <v>176</v>
      </c>
      <c r="F33" s="96" t="s">
        <v>49</v>
      </c>
      <c r="G33" s="95" t="str">
        <f t="shared" si="2"/>
        <v>0</v>
      </c>
      <c r="H33" s="94" t="s">
        <v>177</v>
      </c>
      <c r="I33" s="96" t="s">
        <v>49</v>
      </c>
      <c r="J33" s="95" t="str">
        <f t="shared" si="3"/>
        <v>0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6"/>
      <c r="B34" s="94" t="s">
        <v>178</v>
      </c>
      <c r="C34" s="13" t="s">
        <v>49</v>
      </c>
      <c r="D34" s="95" t="str">
        <f t="shared" si="1"/>
        <v>0</v>
      </c>
      <c r="E34" s="94" t="s">
        <v>179</v>
      </c>
      <c r="F34" s="96" t="s">
        <v>49</v>
      </c>
      <c r="G34" s="95" t="str">
        <f t="shared" si="2"/>
        <v>0</v>
      </c>
      <c r="H34" s="94" t="s">
        <v>180</v>
      </c>
      <c r="I34" s="96" t="s">
        <v>49</v>
      </c>
      <c r="J34" s="95" t="str">
        <f t="shared" si="3"/>
        <v>0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6"/>
      <c r="B35" s="94" t="s">
        <v>181</v>
      </c>
      <c r="C35" s="13" t="s">
        <v>49</v>
      </c>
      <c r="D35" s="95" t="str">
        <f t="shared" si="1"/>
        <v>0</v>
      </c>
      <c r="E35" s="94" t="s">
        <v>182</v>
      </c>
      <c r="F35" s="96" t="s">
        <v>49</v>
      </c>
      <c r="G35" s="95" t="str">
        <f t="shared" si="2"/>
        <v>0</v>
      </c>
      <c r="H35" s="94" t="s">
        <v>183</v>
      </c>
      <c r="I35" s="96" t="s">
        <v>49</v>
      </c>
      <c r="J35" s="95" t="str">
        <f t="shared" si="3"/>
        <v>0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6"/>
      <c r="B36" s="94" t="s">
        <v>184</v>
      </c>
      <c r="C36" s="13" t="s">
        <v>49</v>
      </c>
      <c r="D36" s="95" t="str">
        <f t="shared" si="1"/>
        <v>0</v>
      </c>
      <c r="E36" s="94" t="s">
        <v>185</v>
      </c>
      <c r="F36" s="96" t="s">
        <v>49</v>
      </c>
      <c r="G36" s="95" t="str">
        <f t="shared" si="2"/>
        <v>0</v>
      </c>
      <c r="H36" s="94" t="s">
        <v>186</v>
      </c>
      <c r="I36" s="96" t="s">
        <v>49</v>
      </c>
      <c r="J36" s="95" t="str">
        <f t="shared" si="3"/>
        <v>0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6"/>
      <c r="B37" s="94" t="s">
        <v>187</v>
      </c>
      <c r="C37" s="13" t="s">
        <v>49</v>
      </c>
      <c r="D37" s="95" t="str">
        <f t="shared" si="1"/>
        <v>0</v>
      </c>
      <c r="E37" s="94" t="s">
        <v>188</v>
      </c>
      <c r="F37" s="96" t="s">
        <v>49</v>
      </c>
      <c r="G37" s="95" t="str">
        <f t="shared" si="2"/>
        <v>0</v>
      </c>
      <c r="H37" s="94" t="s">
        <v>189</v>
      </c>
      <c r="I37" s="96" t="s">
        <v>49</v>
      </c>
      <c r="J37" s="95" t="str">
        <f t="shared" si="3"/>
        <v>0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6"/>
      <c r="B38" s="94" t="s">
        <v>190</v>
      </c>
      <c r="C38" s="13" t="s">
        <v>49</v>
      </c>
      <c r="D38" s="95" t="str">
        <f t="shared" si="1"/>
        <v>0</v>
      </c>
      <c r="E38" s="94" t="s">
        <v>191</v>
      </c>
      <c r="F38" s="96" t="s">
        <v>49</v>
      </c>
      <c r="G38" s="95" t="str">
        <f t="shared" si="2"/>
        <v>0</v>
      </c>
      <c r="H38" s="94" t="s">
        <v>192</v>
      </c>
      <c r="I38" s="96" t="s">
        <v>49</v>
      </c>
      <c r="J38" s="95" t="str">
        <f t="shared" si="3"/>
        <v>0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6"/>
      <c r="B39" s="94" t="s">
        <v>193</v>
      </c>
      <c r="C39" s="13" t="s">
        <v>49</v>
      </c>
      <c r="D39" s="95" t="str">
        <f t="shared" si="1"/>
        <v>0</v>
      </c>
      <c r="E39" s="94" t="s">
        <v>194</v>
      </c>
      <c r="F39" s="96" t="s">
        <v>49</v>
      </c>
      <c r="G39" s="95" t="str">
        <f t="shared" si="2"/>
        <v>0</v>
      </c>
      <c r="H39" s="94" t="s">
        <v>195</v>
      </c>
      <c r="I39" s="96" t="s">
        <v>49</v>
      </c>
      <c r="J39" s="95" t="str">
        <f t="shared" si="3"/>
        <v>0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6"/>
      <c r="B40" s="94" t="s">
        <v>196</v>
      </c>
      <c r="C40" s="13" t="s">
        <v>49</v>
      </c>
      <c r="D40" s="95" t="str">
        <f t="shared" si="1"/>
        <v>0</v>
      </c>
      <c r="E40" s="94" t="s">
        <v>197</v>
      </c>
      <c r="F40" s="96" t="s">
        <v>49</v>
      </c>
      <c r="G40" s="95" t="str">
        <f t="shared" si="2"/>
        <v>0</v>
      </c>
      <c r="H40" s="94" t="s">
        <v>198</v>
      </c>
      <c r="I40" s="96" t="s">
        <v>49</v>
      </c>
      <c r="J40" s="95" t="str">
        <f t="shared" si="3"/>
        <v>0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6"/>
      <c r="B41" s="5"/>
      <c r="E41" s="94" t="s">
        <v>199</v>
      </c>
      <c r="F41" s="96" t="s">
        <v>49</v>
      </c>
      <c r="G41" s="95" t="str">
        <f t="shared" si="2"/>
        <v>0</v>
      </c>
      <c r="H41" s="94" t="s">
        <v>200</v>
      </c>
      <c r="I41" s="96" t="s">
        <v>49</v>
      </c>
      <c r="J41" s="95" t="str">
        <f t="shared" si="3"/>
        <v>0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6"/>
      <c r="E42" s="94" t="s">
        <v>201</v>
      </c>
      <c r="F42" s="96" t="s">
        <v>49</v>
      </c>
      <c r="G42" s="95" t="str">
        <f t="shared" si="2"/>
        <v>0</v>
      </c>
      <c r="H42" s="94" t="s">
        <v>202</v>
      </c>
      <c r="I42" s="96" t="s">
        <v>49</v>
      </c>
      <c r="J42" s="95" t="str">
        <f t="shared" si="3"/>
        <v>0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6"/>
      <c r="E43" s="94" t="s">
        <v>203</v>
      </c>
      <c r="F43" s="96" t="s">
        <v>49</v>
      </c>
      <c r="G43" s="95" t="str">
        <f t="shared" si="2"/>
        <v>0</v>
      </c>
      <c r="H43" s="94" t="s">
        <v>204</v>
      </c>
      <c r="I43" s="96" t="s">
        <v>49</v>
      </c>
      <c r="J43" s="95" t="str">
        <f t="shared" si="3"/>
        <v>0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6"/>
      <c r="E44" s="94" t="s">
        <v>205</v>
      </c>
      <c r="F44" s="96" t="s">
        <v>49</v>
      </c>
      <c r="G44" s="95" t="str">
        <f t="shared" si="2"/>
        <v>0</v>
      </c>
      <c r="H44" s="94" t="s">
        <v>206</v>
      </c>
      <c r="I44" s="96" t="s">
        <v>49</v>
      </c>
      <c r="J44" s="95" t="str">
        <f t="shared" si="3"/>
        <v>0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6"/>
      <c r="E45" s="94" t="s">
        <v>207</v>
      </c>
      <c r="F45" s="96" t="s">
        <v>49</v>
      </c>
      <c r="G45" s="95" t="str">
        <f t="shared" si="2"/>
        <v>0</v>
      </c>
      <c r="H45" s="94" t="s">
        <v>208</v>
      </c>
      <c r="I45" s="96" t="s">
        <v>49</v>
      </c>
      <c r="J45" s="95" t="str">
        <f t="shared" si="3"/>
        <v>0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6"/>
      <c r="E46" s="94" t="s">
        <v>209</v>
      </c>
      <c r="F46" s="96" t="s">
        <v>49</v>
      </c>
      <c r="G46" s="95" t="str">
        <f t="shared" si="2"/>
        <v>0</v>
      </c>
      <c r="H46" s="94" t="s">
        <v>210</v>
      </c>
      <c r="I46" s="96" t="s">
        <v>49</v>
      </c>
      <c r="J46" s="95" t="str">
        <f t="shared" si="3"/>
        <v>0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6"/>
      <c r="E47" s="94" t="s">
        <v>211</v>
      </c>
      <c r="F47" s="96" t="s">
        <v>49</v>
      </c>
      <c r="G47" s="95" t="str">
        <f t="shared" si="2"/>
        <v>0</v>
      </c>
      <c r="H47" s="94" t="s">
        <v>212</v>
      </c>
      <c r="I47" s="96" t="s">
        <v>49</v>
      </c>
      <c r="J47" s="95" t="str">
        <f t="shared" si="3"/>
        <v>0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6"/>
      <c r="E48" s="94" t="s">
        <v>213</v>
      </c>
      <c r="F48" s="96" t="s">
        <v>49</v>
      </c>
      <c r="G48" s="95" t="str">
        <f t="shared" si="2"/>
        <v>0</v>
      </c>
      <c r="H48" s="94" t="s">
        <v>214</v>
      </c>
      <c r="I48" s="96" t="s">
        <v>49</v>
      </c>
      <c r="J48" s="95" t="str">
        <f t="shared" si="3"/>
        <v>0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6"/>
      <c r="E49" s="94" t="s">
        <v>215</v>
      </c>
      <c r="F49" s="96" t="s">
        <v>49</v>
      </c>
      <c r="G49" s="95" t="str">
        <f t="shared" si="2"/>
        <v>0</v>
      </c>
      <c r="H49" s="94" t="s">
        <v>216</v>
      </c>
      <c r="I49" s="96" t="s">
        <v>49</v>
      </c>
      <c r="J49" s="95" t="str">
        <f t="shared" si="3"/>
        <v>0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6"/>
      <c r="E50" s="94" t="s">
        <v>217</v>
      </c>
      <c r="F50" s="96" t="s">
        <v>49</v>
      </c>
      <c r="G50" s="95" t="str">
        <f t="shared" si="2"/>
        <v>0</v>
      </c>
      <c r="H50" s="94" t="s">
        <v>218</v>
      </c>
      <c r="I50" s="96" t="s">
        <v>49</v>
      </c>
      <c r="J50" s="95" t="str">
        <f t="shared" si="3"/>
        <v>0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6"/>
      <c r="E51" s="94" t="s">
        <v>219</v>
      </c>
      <c r="F51" s="96" t="s">
        <v>49</v>
      </c>
      <c r="G51" s="95" t="str">
        <f t="shared" si="2"/>
        <v>0</v>
      </c>
      <c r="H51" s="94" t="s">
        <v>220</v>
      </c>
      <c r="I51" s="96" t="s">
        <v>49</v>
      </c>
      <c r="J51" s="95" t="str">
        <f t="shared" si="3"/>
        <v>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6"/>
      <c r="E52" s="94" t="s">
        <v>221</v>
      </c>
      <c r="F52" s="96" t="s">
        <v>49</v>
      </c>
      <c r="G52" s="95" t="str">
        <f t="shared" si="2"/>
        <v>0</v>
      </c>
      <c r="H52" s="94" t="s">
        <v>222</v>
      </c>
      <c r="I52" s="96" t="s">
        <v>49</v>
      </c>
      <c r="J52" s="95" t="str">
        <f t="shared" si="3"/>
        <v>0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6"/>
      <c r="E53" s="5"/>
      <c r="H53" s="94" t="s">
        <v>223</v>
      </c>
      <c r="I53" s="96" t="s">
        <v>49</v>
      </c>
      <c r="J53" s="95" t="str">
        <f t="shared" si="3"/>
        <v>0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6"/>
      <c r="H54" s="94" t="s">
        <v>224</v>
      </c>
      <c r="I54" s="96" t="s">
        <v>49</v>
      </c>
      <c r="J54" s="95" t="str">
        <f t="shared" si="3"/>
        <v>0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6"/>
      <c r="H55" s="94" t="s">
        <v>225</v>
      </c>
      <c r="I55" s="96" t="s">
        <v>49</v>
      </c>
      <c r="J55" s="95" t="str">
        <f t="shared" si="3"/>
        <v>0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6"/>
      <c r="H56" s="94" t="s">
        <v>226</v>
      </c>
      <c r="I56" s="96" t="s">
        <v>49</v>
      </c>
      <c r="J56" s="95" t="str">
        <f t="shared" si="3"/>
        <v>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6"/>
      <c r="H57" s="94" t="s">
        <v>227</v>
      </c>
      <c r="I57" s="96" t="s">
        <v>49</v>
      </c>
      <c r="J57" s="95" t="str">
        <f t="shared" si="3"/>
        <v>0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6"/>
      <c r="H58" s="94" t="s">
        <v>228</v>
      </c>
      <c r="I58" s="96" t="s">
        <v>49</v>
      </c>
      <c r="J58" s="95" t="str">
        <f t="shared" si="3"/>
        <v>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6"/>
      <c r="H59" s="94" t="s">
        <v>229</v>
      </c>
      <c r="I59" s="96" t="s">
        <v>49</v>
      </c>
      <c r="J59" s="95" t="str">
        <f t="shared" si="3"/>
        <v>0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6"/>
      <c r="H60" s="94" t="s">
        <v>230</v>
      </c>
      <c r="I60" s="96" t="s">
        <v>49</v>
      </c>
      <c r="J60" s="95" t="str">
        <f t="shared" si="3"/>
        <v>0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6"/>
      <c r="H61" s="94" t="s">
        <v>231</v>
      </c>
      <c r="I61" s="96" t="s">
        <v>49</v>
      </c>
      <c r="J61" s="95" t="str">
        <f t="shared" si="3"/>
        <v>0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6"/>
      <c r="H62" s="94" t="s">
        <v>232</v>
      </c>
      <c r="I62" s="96" t="s">
        <v>49</v>
      </c>
      <c r="J62" s="95" t="str">
        <f t="shared" si="3"/>
        <v>0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6"/>
      <c r="H63" s="94" t="s">
        <v>233</v>
      </c>
      <c r="I63" s="96" t="s">
        <v>49</v>
      </c>
      <c r="J63" s="95" t="str">
        <f t="shared" si="3"/>
        <v>0</v>
      </c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6"/>
      <c r="H64" s="94" t="s">
        <v>234</v>
      </c>
      <c r="I64" s="96" t="s">
        <v>49</v>
      </c>
      <c r="J64" s="95" t="str">
        <f t="shared" si="3"/>
        <v>0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6"/>
      <c r="H65" s="94" t="s">
        <v>235</v>
      </c>
      <c r="I65" s="96" t="s">
        <v>49</v>
      </c>
      <c r="J65" s="95" t="str">
        <f t="shared" si="3"/>
        <v>0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6"/>
      <c r="H66" s="94" t="s">
        <v>236</v>
      </c>
      <c r="I66" s="96" t="s">
        <v>49</v>
      </c>
      <c r="J66" s="95" t="str">
        <f t="shared" si="3"/>
        <v>0</v>
      </c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6"/>
      <c r="H67" s="94" t="s">
        <v>237</v>
      </c>
      <c r="I67" s="96" t="s">
        <v>49</v>
      </c>
      <c r="J67" s="95" t="str">
        <f t="shared" si="3"/>
        <v>0</v>
      </c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6"/>
      <c r="H68" s="94" t="s">
        <v>238</v>
      </c>
      <c r="I68" s="96" t="s">
        <v>49</v>
      </c>
      <c r="J68" s="95" t="str">
        <f t="shared" si="3"/>
        <v>0</v>
      </c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6"/>
      <c r="H69" s="94" t="s">
        <v>239</v>
      </c>
      <c r="I69" s="96" t="s">
        <v>49</v>
      </c>
      <c r="J69" s="95" t="str">
        <f t="shared" si="3"/>
        <v>0</v>
      </c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6"/>
      <c r="H70" s="94" t="s">
        <v>240</v>
      </c>
      <c r="I70" s="96" t="s">
        <v>49</v>
      </c>
      <c r="J70" s="95" t="str">
        <f t="shared" si="3"/>
        <v>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6"/>
      <c r="H71" s="94" t="s">
        <v>241</v>
      </c>
      <c r="I71" s="96" t="s">
        <v>49</v>
      </c>
      <c r="J71" s="95" t="str">
        <f t="shared" si="3"/>
        <v>0</v>
      </c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6"/>
      <c r="H72" s="94" t="s">
        <v>242</v>
      </c>
      <c r="I72" s="96" t="s">
        <v>49</v>
      </c>
      <c r="J72" s="95" t="str">
        <f t="shared" si="3"/>
        <v>0</v>
      </c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6"/>
      <c r="H73" s="94" t="s">
        <v>243</v>
      </c>
      <c r="I73" s="96" t="s">
        <v>49</v>
      </c>
      <c r="J73" s="95" t="str">
        <f t="shared" si="3"/>
        <v>0</v>
      </c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6"/>
      <c r="H74" s="94" t="s">
        <v>244</v>
      </c>
      <c r="I74" s="96" t="s">
        <v>49</v>
      </c>
      <c r="J74" s="95" t="str">
        <f t="shared" si="3"/>
        <v>0</v>
      </c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6"/>
      <c r="H75" s="94" t="s">
        <v>245</v>
      </c>
      <c r="I75" s="96" t="s">
        <v>49</v>
      </c>
      <c r="J75" s="95" t="str">
        <f t="shared" si="3"/>
        <v>0</v>
      </c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6"/>
      <c r="H76" s="94" t="s">
        <v>246</v>
      </c>
      <c r="I76" s="96" t="s">
        <v>49</v>
      </c>
      <c r="J76" s="95" t="str">
        <f t="shared" si="3"/>
        <v>0</v>
      </c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6"/>
      <c r="H77" s="94" t="s">
        <v>247</v>
      </c>
      <c r="I77" s="96" t="s">
        <v>49</v>
      </c>
      <c r="J77" s="95" t="str">
        <f t="shared" si="3"/>
        <v>0</v>
      </c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6"/>
      <c r="H78" s="94" t="s">
        <v>248</v>
      </c>
      <c r="I78" s="96" t="s">
        <v>49</v>
      </c>
      <c r="J78" s="95" t="str">
        <f t="shared" si="3"/>
        <v>0</v>
      </c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6"/>
      <c r="H79" s="94" t="s">
        <v>249</v>
      </c>
      <c r="I79" s="96" t="s">
        <v>49</v>
      </c>
      <c r="J79" s="95" t="str">
        <f t="shared" si="3"/>
        <v>0</v>
      </c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6"/>
      <c r="H80" s="94" t="s">
        <v>250</v>
      </c>
      <c r="I80" s="96" t="s">
        <v>49</v>
      </c>
      <c r="J80" s="95" t="str">
        <f t="shared" si="3"/>
        <v>0</v>
      </c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6"/>
      <c r="H81" s="94" t="s">
        <v>251</v>
      </c>
      <c r="I81" s="96" t="s">
        <v>49</v>
      </c>
      <c r="J81" s="95" t="str">
        <f t="shared" si="3"/>
        <v>0</v>
      </c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6"/>
      <c r="H82" s="94" t="s">
        <v>252</v>
      </c>
      <c r="I82" s="96" t="s">
        <v>49</v>
      </c>
      <c r="J82" s="95" t="str">
        <f t="shared" si="3"/>
        <v>0</v>
      </c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6"/>
      <c r="H83" s="94" t="s">
        <v>253</v>
      </c>
      <c r="I83" s="96" t="s">
        <v>49</v>
      </c>
      <c r="J83" s="95" t="str">
        <f t="shared" si="3"/>
        <v>0</v>
      </c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6"/>
      <c r="H84" s="94" t="s">
        <v>254</v>
      </c>
      <c r="I84" s="96" t="s">
        <v>49</v>
      </c>
      <c r="J84" s="95" t="str">
        <f t="shared" si="3"/>
        <v>0</v>
      </c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6"/>
      <c r="H85" s="94" t="s">
        <v>255</v>
      </c>
      <c r="I85" s="96" t="s">
        <v>49</v>
      </c>
      <c r="J85" s="95" t="str">
        <f t="shared" si="3"/>
        <v>0</v>
      </c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6"/>
      <c r="H86" s="94" t="s">
        <v>256</v>
      </c>
      <c r="I86" s="96" t="s">
        <v>49</v>
      </c>
      <c r="J86" s="95" t="str">
        <f t="shared" si="3"/>
        <v>0</v>
      </c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27"/>
      <c r="B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A1:K1"/>
    <mergeCell ref="A2:A87"/>
    <mergeCell ref="B2:J2"/>
    <mergeCell ref="K2:K86"/>
    <mergeCell ref="B41:D86"/>
    <mergeCell ref="E53:G86"/>
    <mergeCell ref="B87:K87"/>
  </mergeCells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43.0"/>
    <col customWidth="1" min="3" max="3" width="17.29"/>
    <col customWidth="1" min="4" max="4" width="34.29"/>
    <col customWidth="1" min="6" max="6" width="30.14"/>
    <col customWidth="1" min="7" max="7" width="17.29"/>
    <col customWidth="1" min="8" max="8" width="30.14"/>
    <col customWidth="1" min="9" max="9" width="17.29"/>
    <col customWidth="1" min="10" max="10" width="3.0"/>
  </cols>
  <sheetData>
    <row r="1">
      <c r="A1" s="97"/>
      <c r="B1" s="3"/>
      <c r="C1" s="3"/>
      <c r="D1" s="3"/>
      <c r="E1" s="3"/>
      <c r="F1" s="3"/>
      <c r="G1" s="3"/>
      <c r="H1" s="3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0" customHeight="1">
      <c r="A2" s="98"/>
      <c r="B2" s="99" t="s">
        <v>257</v>
      </c>
      <c r="C2" s="8"/>
      <c r="D2" s="8"/>
      <c r="E2" s="8"/>
      <c r="F2" s="8"/>
      <c r="G2" s="8"/>
      <c r="H2" s="8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6"/>
      <c r="B3" s="100" t="s">
        <v>27</v>
      </c>
      <c r="C3" s="100" t="s">
        <v>258</v>
      </c>
      <c r="D3" s="100" t="s">
        <v>259</v>
      </c>
      <c r="E3" s="100" t="s">
        <v>260</v>
      </c>
      <c r="F3" s="100" t="s">
        <v>259</v>
      </c>
      <c r="G3" s="100" t="s">
        <v>260</v>
      </c>
      <c r="H3" s="100" t="s">
        <v>259</v>
      </c>
      <c r="I3" s="100" t="s">
        <v>260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6"/>
      <c r="B4" s="11" t="s">
        <v>35</v>
      </c>
      <c r="C4" s="101">
        <f>'Orçamento'!C5</f>
        <v>19295937.01</v>
      </c>
      <c r="D4" s="101" t="s">
        <v>261</v>
      </c>
      <c r="E4" s="102">
        <f>Bolsas!F9*3+Bolsas!G9*4+Bolsas!H9*2+Bolsas!I9*3+Bolsas!J9*3</f>
        <v>0</v>
      </c>
      <c r="F4" s="103"/>
      <c r="G4" s="9"/>
      <c r="H4" s="101" t="s">
        <v>262</v>
      </c>
      <c r="I4" s="104">
        <f>Bolsas!K9</f>
        <v>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6"/>
      <c r="B5" s="11" t="s">
        <v>36</v>
      </c>
      <c r="C5" s="101">
        <f>'Orçamento'!C6</f>
        <v>0</v>
      </c>
      <c r="D5" s="101" t="s">
        <v>263</v>
      </c>
      <c r="E5" s="105"/>
      <c r="F5" s="101" t="s">
        <v>264</v>
      </c>
      <c r="G5" s="104">
        <f>'Compras e Contratações - II'!D3</f>
        <v>0</v>
      </c>
      <c r="H5" s="101" t="s">
        <v>262</v>
      </c>
      <c r="I5" s="104" t="str">
        <f t="shared" ref="I5:I8" si="1">E5</f>
        <v/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6"/>
      <c r="B6" s="11" t="s">
        <v>37</v>
      </c>
      <c r="C6" s="101">
        <f>'Orçamento'!C7</f>
        <v>0</v>
      </c>
      <c r="D6" s="101" t="s">
        <v>263</v>
      </c>
      <c r="E6" s="105"/>
      <c r="F6" s="101" t="s">
        <v>264</v>
      </c>
      <c r="G6" s="104">
        <f>'Compras e Contratações - II'!G3</f>
        <v>0</v>
      </c>
      <c r="H6" s="101" t="s">
        <v>262</v>
      </c>
      <c r="I6" s="104" t="str">
        <f t="shared" si="1"/>
        <v/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6"/>
      <c r="B7" s="11" t="s">
        <v>38</v>
      </c>
      <c r="C7" s="101">
        <f>'Orçamento'!C8</f>
        <v>885000</v>
      </c>
      <c r="D7" s="101" t="s">
        <v>265</v>
      </c>
      <c r="E7" s="105"/>
      <c r="F7" s="106"/>
      <c r="G7" s="107"/>
      <c r="H7" s="101" t="s">
        <v>262</v>
      </c>
      <c r="I7" s="102" t="str">
        <f t="shared" si="1"/>
        <v/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6"/>
      <c r="B8" s="11" t="s">
        <v>39</v>
      </c>
      <c r="C8" s="101">
        <f>'Orçamento'!C9</f>
        <v>225675</v>
      </c>
      <c r="D8" s="101" t="s">
        <v>266</v>
      </c>
      <c r="E8" s="105"/>
      <c r="F8" s="108"/>
      <c r="G8" s="31"/>
      <c r="H8" s="101" t="s">
        <v>262</v>
      </c>
      <c r="I8" s="102" t="str">
        <f t="shared" si="1"/>
        <v/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6"/>
      <c r="B9" s="11" t="s">
        <v>40</v>
      </c>
      <c r="C9" s="101">
        <f>'Orçamento'!C10</f>
        <v>1770457.1</v>
      </c>
      <c r="D9" s="101" t="s">
        <v>267</v>
      </c>
      <c r="E9" s="105"/>
      <c r="F9" s="101" t="s">
        <v>264</v>
      </c>
      <c r="G9" s="104">
        <f>'Compras e Contratações - II'!J3</f>
        <v>0</v>
      </c>
      <c r="H9" s="101" t="s">
        <v>262</v>
      </c>
      <c r="I9" s="102">
        <f>E9*'Identificação do Projeto'!D11</f>
        <v>0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6"/>
      <c r="B10" s="11" t="s">
        <v>41</v>
      </c>
      <c r="C10" s="101">
        <f>'Orçamento'!C11</f>
        <v>0</v>
      </c>
      <c r="D10" s="101" t="s">
        <v>267</v>
      </c>
      <c r="E10" s="105"/>
      <c r="F10" s="101" t="s">
        <v>268</v>
      </c>
      <c r="G10" s="102">
        <f>(IF('Compras e contratações - I'!C9 = "(   )", 0, 1)*E10)</f>
        <v>0</v>
      </c>
      <c r="H10" s="101" t="s">
        <v>262</v>
      </c>
      <c r="I10" s="102">
        <f>E10*'Identificação do Projeto'!D11</f>
        <v>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0.0" customHeight="1">
      <c r="A11" s="6"/>
      <c r="B11" s="11" t="s">
        <v>42</v>
      </c>
      <c r="C11" s="101">
        <f>'Orçamento'!C12</f>
        <v>1861888.659</v>
      </c>
      <c r="D11" s="101" t="s">
        <v>267</v>
      </c>
      <c r="E11" s="105"/>
      <c r="F11" s="101" t="s">
        <v>269</v>
      </c>
      <c r="G11" s="102" t="str">
        <f>E11</f>
        <v/>
      </c>
      <c r="H11" s="101" t="s">
        <v>262</v>
      </c>
      <c r="I11" s="102">
        <f>E11*'Identificação do Projeto'!D11</f>
        <v>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27"/>
      <c r="B12" s="109" t="s">
        <v>270</v>
      </c>
      <c r="C12" s="3"/>
      <c r="D12" s="3"/>
      <c r="E12" s="3"/>
      <c r="F12" s="3"/>
      <c r="G12" s="3"/>
      <c r="H12" s="3"/>
      <c r="I12" s="3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A1:J1"/>
    <mergeCell ref="A2:A12"/>
    <mergeCell ref="B2:I2"/>
    <mergeCell ref="J2:J11"/>
    <mergeCell ref="F4:G4"/>
    <mergeCell ref="F7:G8"/>
    <mergeCell ref="B12:J12"/>
  </mergeCells>
  <printOptions/>
  <pageMargins bottom="0.787401575" footer="0.0" header="0.0" left="0.511811024" right="0.511811024" top="0.7874015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8.86"/>
    <col customWidth="1" min="3" max="3" width="8.0"/>
    <col customWidth="1" min="4" max="4" width="72.0"/>
    <col customWidth="1" min="5" max="6" width="8.0"/>
  </cols>
  <sheetData>
    <row r="3">
      <c r="B3" s="5" t="s">
        <v>271</v>
      </c>
      <c r="D3" s="5" t="s">
        <v>272</v>
      </c>
    </row>
    <row r="4">
      <c r="B4" s="5" t="s">
        <v>273</v>
      </c>
      <c r="D4" s="5" t="s">
        <v>274</v>
      </c>
    </row>
    <row r="5">
      <c r="B5" s="5" t="s">
        <v>275</v>
      </c>
      <c r="D5" s="5" t="s">
        <v>276</v>
      </c>
    </row>
    <row r="6">
      <c r="B6" s="5" t="s">
        <v>277</v>
      </c>
      <c r="D6" s="5" t="s">
        <v>278</v>
      </c>
    </row>
    <row r="7">
      <c r="B7" s="5" t="s">
        <v>279</v>
      </c>
      <c r="D7" s="5" t="s">
        <v>280</v>
      </c>
    </row>
    <row r="8">
      <c r="B8" s="5" t="s">
        <v>281</v>
      </c>
      <c r="D8" s="5" t="s">
        <v>282</v>
      </c>
    </row>
    <row r="9">
      <c r="B9" s="5" t="s">
        <v>283</v>
      </c>
      <c r="D9" s="5" t="s">
        <v>284</v>
      </c>
    </row>
    <row r="10">
      <c r="B10" s="5" t="s">
        <v>285</v>
      </c>
      <c r="D10" s="5" t="s">
        <v>286</v>
      </c>
    </row>
    <row r="11">
      <c r="D11" s="5" t="s">
        <v>287</v>
      </c>
    </row>
    <row r="12">
      <c r="D12" s="5" t="s">
        <v>288</v>
      </c>
    </row>
    <row r="13">
      <c r="D13" s="5" t="s">
        <v>289</v>
      </c>
    </row>
    <row r="14">
      <c r="D14" s="5" t="s">
        <v>290</v>
      </c>
    </row>
    <row r="15">
      <c r="D15" s="5" t="s">
        <v>291</v>
      </c>
    </row>
    <row r="16">
      <c r="D16" s="5" t="s">
        <v>292</v>
      </c>
    </row>
    <row r="17">
      <c r="D17" s="5" t="s">
        <v>293</v>
      </c>
    </row>
    <row r="18">
      <c r="D18" s="5" t="s">
        <v>294</v>
      </c>
    </row>
    <row r="19">
      <c r="D19" s="5" t="s">
        <v>295</v>
      </c>
    </row>
    <row r="20">
      <c r="D20" s="5" t="s">
        <v>296</v>
      </c>
    </row>
    <row r="21" ht="15.75" customHeight="1">
      <c r="D21" s="5" t="s">
        <v>297</v>
      </c>
    </row>
    <row r="22" ht="15.75" customHeight="1">
      <c r="D22" s="5" t="s">
        <v>298</v>
      </c>
    </row>
    <row r="23" ht="15.75" customHeight="1">
      <c r="D23" s="5" t="s">
        <v>299</v>
      </c>
    </row>
    <row r="24" ht="15.75" customHeight="1">
      <c r="D24" s="5" t="s">
        <v>300</v>
      </c>
    </row>
    <row r="25" ht="15.75" customHeight="1">
      <c r="D25" s="5" t="s">
        <v>301</v>
      </c>
    </row>
    <row r="26" ht="15.75" customHeight="1">
      <c r="D26" s="5" t="s">
        <v>302</v>
      </c>
    </row>
    <row r="27" ht="15.75" customHeight="1">
      <c r="D27" s="5" t="s">
        <v>303</v>
      </c>
    </row>
    <row r="28" ht="15.75" customHeight="1">
      <c r="D28" s="5" t="s">
        <v>304</v>
      </c>
    </row>
    <row r="29" ht="15.75" customHeight="1">
      <c r="D29" s="5" t="s">
        <v>305</v>
      </c>
    </row>
    <row r="30" ht="15.75" customHeight="1">
      <c r="D30" s="5" t="s">
        <v>306</v>
      </c>
    </row>
    <row r="31" ht="15.75" customHeight="1">
      <c r="D31" s="5" t="s">
        <v>307</v>
      </c>
    </row>
    <row r="32" ht="15.75" customHeight="1">
      <c r="D32" s="5" t="s">
        <v>308</v>
      </c>
    </row>
    <row r="33" ht="15.75" customHeight="1">
      <c r="D33" s="5" t="s">
        <v>309</v>
      </c>
    </row>
    <row r="34" ht="15.75" customHeight="1">
      <c r="D34" s="5" t="s">
        <v>310</v>
      </c>
    </row>
    <row r="35" ht="15.75" customHeight="1">
      <c r="D35" s="5" t="s">
        <v>311</v>
      </c>
    </row>
    <row r="36" ht="15.75" customHeight="1">
      <c r="D36" s="5" t="s">
        <v>312</v>
      </c>
    </row>
    <row r="37" ht="15.75" customHeight="1">
      <c r="D37" s="5" t="s">
        <v>313</v>
      </c>
    </row>
    <row r="38" ht="15.75" customHeight="1">
      <c r="D38" s="5" t="s">
        <v>314</v>
      </c>
    </row>
    <row r="39" ht="15.75" customHeight="1">
      <c r="D39" s="5" t="s">
        <v>315</v>
      </c>
    </row>
    <row r="40" ht="15.75" customHeight="1">
      <c r="D40" s="5" t="s">
        <v>316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Tannure</dc:creator>
</cp:coreProperties>
</file>