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5715"/>
  </bookViews>
  <sheets>
    <sheet name="BDI" sheetId="1" r:id="rId1"/>
    <sheet name="Plan3" sheetId="3" r:id="rId2"/>
  </sheets>
  <definedNames>
    <definedName name="_xlnm.Print_Area" localSheetId="0">BDI!$B$2:$H$51</definedName>
  </definedNames>
  <calcPr calcId="145621"/>
</workbook>
</file>

<file path=xl/calcChain.xml><?xml version="1.0" encoding="utf-8"?>
<calcChain xmlns="http://schemas.openxmlformats.org/spreadsheetml/2006/main">
  <c r="H8" i="1" l="1"/>
  <c r="C12" i="1" l="1"/>
  <c r="E5" i="1" l="1"/>
  <c r="H6" i="1" l="1"/>
  <c r="C13" i="1"/>
  <c r="G5" i="1"/>
  <c r="F5" i="1"/>
  <c r="C16" i="1" l="1"/>
  <c r="C42" i="1" s="1"/>
  <c r="C37" i="1" s="1"/>
  <c r="C47" i="1" l="1"/>
  <c r="H5" i="1" l="1"/>
</calcChain>
</file>

<file path=xl/comments1.xml><?xml version="1.0" encoding="utf-8"?>
<comments xmlns="http://schemas.openxmlformats.org/spreadsheetml/2006/main">
  <authors>
    <author>IFPB</author>
  </authors>
  <commentList>
    <comment ref="H7" authorId="0">
      <text>
        <r>
          <rPr>
            <b/>
            <sz val="9"/>
            <color indexed="81"/>
            <rFont val="Tahoma"/>
            <charset val="1"/>
          </rPr>
          <t>IFPB:</t>
        </r>
        <r>
          <rPr>
            <sz val="9"/>
            <color indexed="81"/>
            <rFont val="Tahoma"/>
            <charset val="1"/>
          </rPr>
          <t xml:space="preserve">
ESSE VALOR VOCÊ PEGA DO ORÇAFASCIO APÓS INSERIR O PERCENTUAL 
</t>
        </r>
      </text>
    </comment>
  </commentList>
</comments>
</file>

<file path=xl/sharedStrings.xml><?xml version="1.0" encoding="utf-8"?>
<sst xmlns="http://schemas.openxmlformats.org/spreadsheetml/2006/main" count="45" uniqueCount="43">
  <si>
    <t>ETAPA DA OBRA</t>
  </si>
  <si>
    <t>%MAT.</t>
  </si>
  <si>
    <t>%M.O.</t>
  </si>
  <si>
    <t>BDI ESTIMADO (%)</t>
  </si>
  <si>
    <t>TOTAL DO BDI (R$)</t>
  </si>
  <si>
    <t>TOTAL DA OBRA (R$)</t>
  </si>
  <si>
    <t>DESCRIÇÃO</t>
  </si>
  <si>
    <t>VALORES</t>
  </si>
  <si>
    <t>Valor da Mão-de-Obra sem BDI - VMO</t>
  </si>
  <si>
    <t>Valor Total da Obra sem BDI - VT</t>
  </si>
  <si>
    <t>%ISSp:</t>
  </si>
  <si>
    <t>INSTITUTO FEDERAL DA PARAÍBA</t>
  </si>
  <si>
    <t>1. COMPOSIÇÃO DO CUSTO INDIRETO (CI) QUE INCIDE SOBRE OS CUSTOS DIRETOS (CD)</t>
  </si>
  <si>
    <t>DISCRIMINAÇÃO DOS CUSTOS INDIRETOS (CI)</t>
  </si>
  <si>
    <t>PORCENTAGEM ADOTADA (%)</t>
  </si>
  <si>
    <t>Custo de Administração Central – AC</t>
  </si>
  <si>
    <t>Seguro e Garantia - SG</t>
  </si>
  <si>
    <t>Custo de Margem de Incerteza do Empreendimento – MI</t>
  </si>
  <si>
    <t>Custo Financeiro – CI</t>
  </si>
  <si>
    <t>3. COMPOSIÇÃO DO CUSTO INDIRETO (CI) QUE INCIDE SOBRE O PREÇO TOTAL DA OBRA (PT)</t>
  </si>
  <si>
    <t>Custos Tributários - Total - T</t>
  </si>
  <si>
    <t>Contribuição Previdenciária sobre a Receita Bruta</t>
  </si>
  <si>
    <t>Tributos Federais (PIS)</t>
  </si>
  <si>
    <t>Tributos Federais (COFINS)</t>
  </si>
  <si>
    <t>Tributos Estaduais</t>
  </si>
  <si>
    <t>Tributos Municipais (ISS)</t>
  </si>
  <si>
    <t xml:space="preserve"> Margem de contribuição bruta (beneficios ou lucro) - L</t>
  </si>
  <si>
    <t>Fórmula: BDI =  ((1+ (AC+SG+MI))*(1+CI)*(1+L))/(1-T)-1</t>
  </si>
  <si>
    <t xml:space="preserve">4. TAXA DE BDI (BDI): </t>
  </si>
  <si>
    <r>
      <t xml:space="preserve">Obs1: </t>
    </r>
    <r>
      <rPr>
        <sz val="10"/>
        <rFont val="Arial"/>
        <family val="2"/>
      </rPr>
      <t>Os índices obedecem ao Ácordão nº 2.622/2013 - TCU - Plenário</t>
    </r>
  </si>
  <si>
    <r>
      <t xml:space="preserve">Obs2: </t>
    </r>
    <r>
      <rPr>
        <sz val="10"/>
        <rFont val="Arial"/>
        <family val="2"/>
      </rPr>
      <t xml:space="preserve"> A taxa do ISS incide sobre a mão-de-obra na forma da Lei Complementar nº 116/2003</t>
    </r>
  </si>
  <si>
    <t>Fórmula do ISS proporcional: %ISSp = (VMO/VT) x %ISS</t>
  </si>
  <si>
    <t>MÃO-DE-OBRA (R$)</t>
  </si>
  <si>
    <t>MATERIAL (R$)</t>
  </si>
  <si>
    <t>TOTAL (R$)</t>
  </si>
  <si>
    <t>Alíquota do ISS praticada em Princesa Isabel - %ISS</t>
  </si>
  <si>
    <r>
      <t xml:space="preserve">Obs.: </t>
    </r>
    <r>
      <rPr>
        <sz val="11"/>
        <rFont val="Calibri"/>
        <family val="2"/>
        <scheme val="minor"/>
      </rPr>
      <t>Alíquota do ISS consta na Lei Municipal 1.347/2017 (pág. 117)</t>
    </r>
  </si>
  <si>
    <t>CÁLCULO DO VALOR TOTAL DA OBRA DE REFORMA E ADEQUAÇÃO DO DAEST E LABORATÓRIOS DE ARTES VISUAIS DO CAMPUS JOÃO PESSOA</t>
  </si>
  <si>
    <t>REFORMA E ADEQUAÇÃO DO DAEST E LABORATÓRIOS DE ARTES VISUAIS DO CAMPUS JOÃO PESSOA</t>
  </si>
  <si>
    <t>145.929,67</t>
  </si>
  <si>
    <t>454.391,13</t>
  </si>
  <si>
    <t>TOTAL PARCIAL DA OBRA (R$)</t>
  </si>
  <si>
    <t>OBRA: OBRA DE REFORMA E ADEQUAÇÃO DO DAEST E LABORATÓRIOS DE ARTES VISUAIS DO CAMPUS JOÃO 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</si>
</sst>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1">
    <xf numFmtId="0" fontId="0" fillId="0" borderId="0" xfId="0"/>
    <xf numFmtId="2" fontId="5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right"/>
    </xf>
    <xf numFmtId="4" fontId="0" fillId="3" borderId="0" xfId="0" applyNumberForma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0" fillId="0" borderId="14" xfId="0" applyNumberFormat="1" applyBorder="1"/>
    <xf numFmtId="2" fontId="3" fillId="4" borderId="6" xfId="1" applyNumberFormat="1" applyFont="1" applyFill="1" applyBorder="1" applyAlignment="1">
      <alignment horizontal="center" vertical="center"/>
    </xf>
    <xf numFmtId="2" fontId="3" fillId="4" borderId="9" xfId="1" applyNumberFormat="1" applyFont="1" applyFill="1" applyBorder="1" applyAlignment="1">
      <alignment horizontal="center" vertical="center"/>
    </xf>
    <xf numFmtId="2" fontId="5" fillId="0" borderId="10" xfId="1" applyNumberFormat="1" applyFont="1" applyBorder="1" applyAlignment="1">
      <alignment horizontal="right" vertical="center"/>
    </xf>
    <xf numFmtId="164" fontId="5" fillId="3" borderId="13" xfId="1" applyNumberFormat="1" applyFont="1" applyFill="1" applyBorder="1" applyAlignment="1">
      <alignment horizontal="right" vertical="center"/>
    </xf>
    <xf numFmtId="0" fontId="2" fillId="0" borderId="6" xfId="2" applyBorder="1" applyAlignment="1">
      <alignment vertical="center" wrapText="1"/>
    </xf>
    <xf numFmtId="0" fontId="2" fillId="0" borderId="9" xfId="2" applyBorder="1" applyAlignment="1">
      <alignment horizontal="center" vertical="center" wrapText="1"/>
    </xf>
    <xf numFmtId="0" fontId="2" fillId="0" borderId="10" xfId="2" applyBorder="1" applyAlignment="1">
      <alignment vertical="center" wrapText="1"/>
    </xf>
    <xf numFmtId="10" fontId="4" fillId="3" borderId="14" xfId="3" applyNumberFormat="1" applyFill="1" applyBorder="1" applyAlignment="1">
      <alignment horizontal="center" vertical="center" wrapText="1"/>
    </xf>
    <xf numFmtId="0" fontId="2" fillId="0" borderId="15" xfId="2" applyBorder="1" applyAlignment="1">
      <alignment vertical="center" wrapText="1"/>
    </xf>
    <xf numFmtId="10" fontId="4" fillId="3" borderId="20" xfId="3" applyNumberFormat="1" applyFill="1" applyBorder="1" applyAlignment="1">
      <alignment horizontal="center" vertical="center" wrapText="1"/>
    </xf>
    <xf numFmtId="0" fontId="2" fillId="0" borderId="10" xfId="2" applyBorder="1" applyAlignment="1">
      <alignment vertical="top" wrapText="1"/>
    </xf>
    <xf numFmtId="10" fontId="4" fillId="0" borderId="14" xfId="3" applyNumberFormat="1" applyBorder="1" applyAlignment="1">
      <alignment horizontal="center" vertical="center" wrapText="1"/>
    </xf>
    <xf numFmtId="0" fontId="2" fillId="0" borderId="10" xfId="2" applyBorder="1" applyAlignment="1">
      <alignment horizontal="center" vertical="top" wrapText="1"/>
    </xf>
    <xf numFmtId="10" fontId="4" fillId="3" borderId="19" xfId="3" applyNumberFormat="1" applyFill="1" applyBorder="1" applyAlignment="1">
      <alignment horizontal="center" vertical="center" wrapText="1"/>
    </xf>
    <xf numFmtId="165" fontId="4" fillId="0" borderId="19" xfId="4" applyBorder="1" applyAlignment="1">
      <alignment horizontal="center" vertical="center" wrapText="1"/>
    </xf>
    <xf numFmtId="0" fontId="2" fillId="3" borderId="10" xfId="2" applyFill="1" applyBorder="1" applyAlignment="1">
      <alignment horizontal="center" vertical="top" wrapText="1"/>
    </xf>
    <xf numFmtId="10" fontId="4" fillId="3" borderId="14" xfId="3" applyNumberFormat="1" applyFont="1" applyFill="1" applyBorder="1" applyAlignment="1">
      <alignment horizontal="center" vertical="center" wrapText="1"/>
    </xf>
    <xf numFmtId="0" fontId="2" fillId="0" borderId="12" xfId="2" applyBorder="1" applyAlignment="1">
      <alignment horizontal="center" vertical="top" wrapText="1"/>
    </xf>
    <xf numFmtId="10" fontId="4" fillId="0" borderId="11" xfId="3" applyNumberFormat="1" applyBorder="1" applyAlignment="1">
      <alignment horizontal="center" vertical="center" wrapText="1"/>
    </xf>
    <xf numFmtId="0" fontId="2" fillId="0" borderId="12" xfId="2" applyBorder="1" applyAlignment="1">
      <alignment vertical="top" wrapText="1"/>
    </xf>
    <xf numFmtId="0" fontId="8" fillId="4" borderId="29" xfId="2" applyFont="1" applyFill="1" applyBorder="1" applyAlignment="1">
      <alignment horizontal="left" vertical="center" wrapText="1"/>
    </xf>
    <xf numFmtId="4" fontId="1" fillId="6" borderId="5" xfId="0" applyNumberFormat="1" applyFont="1" applyFill="1" applyBorder="1"/>
    <xf numFmtId="10" fontId="0" fillId="0" borderId="11" xfId="0" applyNumberFormat="1" applyBorder="1" applyAlignment="1">
      <alignment horizontal="center" vertical="center"/>
    </xf>
    <xf numFmtId="10" fontId="5" fillId="3" borderId="13" xfId="1" applyNumberFormat="1" applyFont="1" applyFill="1" applyBorder="1" applyAlignment="1">
      <alignment horizontal="right" vertical="center"/>
    </xf>
    <xf numFmtId="2" fontId="3" fillId="0" borderId="12" xfId="1" applyNumberFormat="1" applyFont="1" applyBorder="1" applyAlignment="1">
      <alignment horizontal="right" vertical="center"/>
    </xf>
    <xf numFmtId="10" fontId="3" fillId="3" borderId="11" xfId="1" applyNumberFormat="1" applyFont="1" applyFill="1" applyBorder="1" applyAlignment="1">
      <alignment horizontal="right" vertical="center"/>
    </xf>
    <xf numFmtId="10" fontId="7" fillId="5" borderId="31" xfId="2" applyNumberFormat="1" applyFont="1" applyFill="1" applyBorder="1" applyAlignment="1">
      <alignment horizontal="right" vertical="center" wrapText="1"/>
    </xf>
    <xf numFmtId="4" fontId="0" fillId="0" borderId="11" xfId="0" applyNumberFormat="1" applyBorder="1" applyAlignment="1">
      <alignment wrapText="1"/>
    </xf>
    <xf numFmtId="0" fontId="2" fillId="0" borderId="21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8" fillId="0" borderId="21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25" xfId="2" applyFont="1" applyBorder="1" applyAlignment="1">
      <alignment horizontal="left" vertical="center" wrapText="1"/>
    </xf>
    <xf numFmtId="0" fontId="8" fillId="0" borderId="26" xfId="2" applyFont="1" applyBorder="1" applyAlignment="1">
      <alignment horizontal="left" vertical="center" wrapText="1"/>
    </xf>
    <xf numFmtId="0" fontId="8" fillId="0" borderId="27" xfId="2" applyFont="1" applyBorder="1" applyAlignment="1">
      <alignment horizontal="left" vertical="center" wrapText="1"/>
    </xf>
    <xf numFmtId="0" fontId="8" fillId="0" borderId="28" xfId="2" applyFont="1" applyBorder="1" applyAlignment="1">
      <alignment horizontal="left" vertical="center" wrapText="1"/>
    </xf>
    <xf numFmtId="0" fontId="8" fillId="0" borderId="29" xfId="2" applyFont="1" applyBorder="1" applyAlignment="1">
      <alignment horizontal="left" vertical="center" wrapText="1"/>
    </xf>
    <xf numFmtId="0" fontId="8" fillId="0" borderId="30" xfId="2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6" fillId="0" borderId="21" xfId="2" applyFont="1" applyBorder="1" applyAlignment="1">
      <alignment horizontal="center" wrapText="1"/>
    </xf>
    <xf numFmtId="0" fontId="6" fillId="0" borderId="22" xfId="2" applyFont="1" applyBorder="1" applyAlignment="1">
      <alignment horizontal="center" wrapText="1"/>
    </xf>
    <xf numFmtId="0" fontId="6" fillId="0" borderId="23" xfId="2" applyFont="1" applyBorder="1" applyAlignment="1">
      <alignment horizontal="center" wrapText="1"/>
    </xf>
    <xf numFmtId="0" fontId="6" fillId="0" borderId="24" xfId="2" applyFont="1" applyBorder="1" applyAlignment="1">
      <alignment horizontal="center" wrapText="1"/>
    </xf>
    <xf numFmtId="0" fontId="6" fillId="0" borderId="25" xfId="2" applyFont="1" applyBorder="1" applyAlignment="1">
      <alignment horizontal="center" wrapText="1"/>
    </xf>
    <xf numFmtId="0" fontId="6" fillId="0" borderId="26" xfId="2" applyFont="1" applyBorder="1" applyAlignment="1">
      <alignment horizontal="center" wrapText="1"/>
    </xf>
    <xf numFmtId="0" fontId="7" fillId="0" borderId="18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center" vertical="top" wrapText="1"/>
    </xf>
    <xf numFmtId="0" fontId="8" fillId="0" borderId="27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left" vertical="center" wrapText="1"/>
    </xf>
    <xf numFmtId="0" fontId="8" fillId="4" borderId="22" xfId="2" applyFont="1" applyFill="1" applyBorder="1" applyAlignment="1">
      <alignment horizontal="left" vertical="center" wrapText="1"/>
    </xf>
    <xf numFmtId="0" fontId="8" fillId="4" borderId="23" xfId="2" applyFont="1" applyFill="1" applyBorder="1" applyAlignment="1">
      <alignment vertical="center" wrapText="1"/>
    </xf>
    <xf numFmtId="0" fontId="8" fillId="4" borderId="24" xfId="2" applyFont="1" applyFill="1" applyBorder="1" applyAlignment="1">
      <alignment vertical="center" wrapText="1"/>
    </xf>
    <xf numFmtId="2" fontId="5" fillId="0" borderId="18" xfId="1" applyNumberFormat="1" applyFont="1" applyBorder="1" applyAlignment="1">
      <alignment horizontal="center" vertical="center"/>
    </xf>
    <xf numFmtId="2" fontId="5" fillId="0" borderId="1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2" fontId="3" fillId="0" borderId="32" xfId="1" applyNumberFormat="1" applyFont="1" applyBorder="1" applyAlignment="1">
      <alignment horizontal="left" vertical="center"/>
    </xf>
    <xf numFmtId="2" fontId="3" fillId="0" borderId="33" xfId="1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</cellXfs>
  <cellStyles count="5">
    <cellStyle name="Normal" xfId="0" builtinId="0"/>
    <cellStyle name="Normal 2 3" xfId="2"/>
    <cellStyle name="Normal 8 2 2" xfId="1"/>
    <cellStyle name="Porcentagem 2 2 2 2" xfId="3"/>
    <cellStyle name="Separador de milhares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19</xdr:row>
      <xdr:rowOff>133350</xdr:rowOff>
    </xdr:from>
    <xdr:to>
      <xdr:col>2</xdr:col>
      <xdr:colOff>1276350</xdr:colOff>
      <xdr:row>24</xdr:row>
      <xdr:rowOff>28575</xdr:rowOff>
    </xdr:to>
    <xdr:pic>
      <xdr:nvPicPr>
        <xdr:cNvPr id="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49" y="4076700"/>
          <a:ext cx="3638551" cy="8572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tabSelected="1" workbookViewId="0">
      <selection activeCell="E57" sqref="E57"/>
    </sheetView>
  </sheetViews>
  <sheetFormatPr defaultRowHeight="15" x14ac:dyDescent="0.25"/>
  <cols>
    <col min="2" max="2" width="43.5703125" customWidth="1"/>
    <col min="3" max="3" width="19.85546875" customWidth="1"/>
    <col min="4" max="4" width="19.7109375" customWidth="1"/>
    <col min="5" max="5" width="18.85546875" customWidth="1"/>
    <col min="6" max="6" width="11.140625" customWidth="1"/>
    <col min="7" max="7" width="10.5703125" customWidth="1"/>
    <col min="8" max="8" width="18.85546875" customWidth="1"/>
  </cols>
  <sheetData>
    <row r="1" spans="2:8" ht="15.75" thickBot="1" x14ac:dyDescent="0.3"/>
    <row r="2" spans="2:8" ht="16.5" thickBot="1" x14ac:dyDescent="0.3">
      <c r="B2" s="49" t="s">
        <v>37</v>
      </c>
      <c r="C2" s="50"/>
      <c r="D2" s="50"/>
      <c r="E2" s="50"/>
      <c r="F2" s="50"/>
      <c r="G2" s="50"/>
      <c r="H2" s="51"/>
    </row>
    <row r="3" spans="2:8" ht="15.75" thickBot="1" x14ac:dyDescent="0.3"/>
    <row r="4" spans="2:8" x14ac:dyDescent="0.25">
      <c r="B4" s="4" t="s">
        <v>0</v>
      </c>
      <c r="C4" s="5" t="s">
        <v>32</v>
      </c>
      <c r="D4" s="5" t="s">
        <v>33</v>
      </c>
      <c r="E4" s="5" t="s">
        <v>34</v>
      </c>
      <c r="F4" s="5" t="s">
        <v>2</v>
      </c>
      <c r="G4" s="6" t="s">
        <v>1</v>
      </c>
      <c r="H4" s="7" t="s">
        <v>3</v>
      </c>
    </row>
    <row r="5" spans="2:8" ht="45" x14ac:dyDescent="0.25">
      <c r="B5" s="77" t="s">
        <v>38</v>
      </c>
      <c r="C5" s="78" t="s">
        <v>39</v>
      </c>
      <c r="D5" s="78" t="s">
        <v>40</v>
      </c>
      <c r="E5" s="79">
        <f>C5+D5</f>
        <v>600320.80000000005</v>
      </c>
      <c r="F5" s="80">
        <f>C5/E5</f>
        <v>0.2430861466069475</v>
      </c>
      <c r="G5" s="80">
        <f>D5/E5</f>
        <v>0.7569138533930525</v>
      </c>
      <c r="H5" s="31">
        <f>C47</f>
        <v>0.23440816802754294</v>
      </c>
    </row>
    <row r="6" spans="2:8" x14ac:dyDescent="0.25">
      <c r="B6" s="70" t="s">
        <v>41</v>
      </c>
      <c r="C6" s="71"/>
      <c r="D6" s="71"/>
      <c r="E6" s="71"/>
      <c r="F6" s="71"/>
      <c r="G6" s="71"/>
      <c r="H6" s="8">
        <f>E5</f>
        <v>600320.80000000005</v>
      </c>
    </row>
    <row r="7" spans="2:8" ht="15.75" thickBot="1" x14ac:dyDescent="0.3">
      <c r="B7" s="70" t="s">
        <v>4</v>
      </c>
      <c r="C7" s="71"/>
      <c r="D7" s="71"/>
      <c r="E7" s="71"/>
      <c r="F7" s="71"/>
      <c r="G7" s="71"/>
      <c r="H7" s="36">
        <v>140641.93</v>
      </c>
    </row>
    <row r="8" spans="2:8" ht="15.75" thickBot="1" x14ac:dyDescent="0.3">
      <c r="B8" s="72" t="s">
        <v>5</v>
      </c>
      <c r="C8" s="73"/>
      <c r="D8" s="73"/>
      <c r="E8" s="73"/>
      <c r="F8" s="73"/>
      <c r="G8" s="74"/>
      <c r="H8" s="30">
        <f>H6+H7</f>
        <v>740962.73</v>
      </c>
    </row>
    <row r="9" spans="2:8" x14ac:dyDescent="0.25">
      <c r="B9" s="2"/>
      <c r="C9" s="2"/>
      <c r="D9" s="2"/>
      <c r="E9" s="2"/>
      <c r="F9" s="2"/>
      <c r="G9" s="2"/>
      <c r="H9" s="3"/>
    </row>
    <row r="10" spans="2:8" ht="15.75" thickBot="1" x14ac:dyDescent="0.3"/>
    <row r="11" spans="2:8" s="1" customFormat="1" x14ac:dyDescent="0.25">
      <c r="B11" s="9" t="s">
        <v>6</v>
      </c>
      <c r="C11" s="10" t="s">
        <v>7</v>
      </c>
    </row>
    <row r="12" spans="2:8" s="1" customFormat="1" x14ac:dyDescent="0.25">
      <c r="B12" s="11" t="s">
        <v>8</v>
      </c>
      <c r="C12" s="12" t="str">
        <f>C5</f>
        <v>145.929,67</v>
      </c>
    </row>
    <row r="13" spans="2:8" s="1" customFormat="1" x14ac:dyDescent="0.25">
      <c r="B13" s="11" t="s">
        <v>9</v>
      </c>
      <c r="C13" s="12">
        <f>E5</f>
        <v>600320.80000000005</v>
      </c>
    </row>
    <row r="14" spans="2:8" s="1" customFormat="1" x14ac:dyDescent="0.25">
      <c r="B14" s="11" t="s">
        <v>35</v>
      </c>
      <c r="C14" s="32">
        <v>0.05</v>
      </c>
    </row>
    <row r="15" spans="2:8" s="1" customFormat="1" x14ac:dyDescent="0.25">
      <c r="B15" s="68" t="s">
        <v>31</v>
      </c>
      <c r="C15" s="69"/>
    </row>
    <row r="16" spans="2:8" s="1" customFormat="1" x14ac:dyDescent="0.25">
      <c r="B16" s="33" t="s">
        <v>10</v>
      </c>
      <c r="C16" s="34">
        <f>(C12/C13)*C14</f>
        <v>1.2154307330347376E-2</v>
      </c>
    </row>
    <row r="17" spans="2:3" s="1" customFormat="1" ht="15.75" thickBot="1" x14ac:dyDescent="0.3">
      <c r="B17" s="75" t="s">
        <v>36</v>
      </c>
      <c r="C17" s="76"/>
    </row>
    <row r="19" spans="2:3" ht="15.75" thickBot="1" x14ac:dyDescent="0.3"/>
    <row r="20" spans="2:3" x14ac:dyDescent="0.25">
      <c r="B20" s="52"/>
      <c r="C20" s="53"/>
    </row>
    <row r="21" spans="2:3" x14ac:dyDescent="0.25">
      <c r="B21" s="54"/>
      <c r="C21" s="55"/>
    </row>
    <row r="22" spans="2:3" x14ac:dyDescent="0.25">
      <c r="B22" s="54"/>
      <c r="C22" s="55"/>
    </row>
    <row r="23" spans="2:3" x14ac:dyDescent="0.25">
      <c r="B23" s="54"/>
      <c r="C23" s="55"/>
    </row>
    <row r="24" spans="2:3" x14ac:dyDescent="0.25">
      <c r="B24" s="54"/>
      <c r="C24" s="55"/>
    </row>
    <row r="25" spans="2:3" x14ac:dyDescent="0.25">
      <c r="B25" s="56"/>
      <c r="C25" s="57"/>
    </row>
    <row r="26" spans="2:3" ht="15.75" x14ac:dyDescent="0.25">
      <c r="B26" s="58" t="s">
        <v>11</v>
      </c>
      <c r="C26" s="59"/>
    </row>
    <row r="27" spans="2:3" x14ac:dyDescent="0.25">
      <c r="B27" s="60" t="s">
        <v>42</v>
      </c>
      <c r="C27" s="61"/>
    </row>
    <row r="28" spans="2:3" ht="15.75" thickBot="1" x14ac:dyDescent="0.3">
      <c r="B28" s="62"/>
      <c r="C28" s="63"/>
    </row>
    <row r="29" spans="2:3" ht="29.25" customHeight="1" thickBot="1" x14ac:dyDescent="0.3">
      <c r="B29" s="64" t="s">
        <v>12</v>
      </c>
      <c r="C29" s="65"/>
    </row>
    <row r="30" spans="2:3" ht="30" x14ac:dyDescent="0.25">
      <c r="B30" s="13" t="s">
        <v>13</v>
      </c>
      <c r="C30" s="14" t="s">
        <v>14</v>
      </c>
    </row>
    <row r="31" spans="2:3" x14ac:dyDescent="0.25">
      <c r="B31" s="15" t="s">
        <v>15</v>
      </c>
      <c r="C31" s="16">
        <v>0.03</v>
      </c>
    </row>
    <row r="32" spans="2:3" x14ac:dyDescent="0.25">
      <c r="B32" s="15" t="s">
        <v>16</v>
      </c>
      <c r="C32" s="16">
        <v>8.0000000000000002E-3</v>
      </c>
    </row>
    <row r="33" spans="2:3" ht="30" x14ac:dyDescent="0.25">
      <c r="B33" s="15" t="s">
        <v>17</v>
      </c>
      <c r="C33" s="16">
        <v>9.7000000000000003E-3</v>
      </c>
    </row>
    <row r="34" spans="2:3" ht="15.75" thickBot="1" x14ac:dyDescent="0.3">
      <c r="B34" s="17" t="s">
        <v>18</v>
      </c>
      <c r="C34" s="18">
        <v>5.8999999999999999E-3</v>
      </c>
    </row>
    <row r="35" spans="2:3" ht="28.5" customHeight="1" thickBot="1" x14ac:dyDescent="0.3">
      <c r="B35" s="66" t="s">
        <v>19</v>
      </c>
      <c r="C35" s="67"/>
    </row>
    <row r="36" spans="2:3" ht="30" x14ac:dyDescent="0.25">
      <c r="B36" s="13" t="s">
        <v>13</v>
      </c>
      <c r="C36" s="14" t="s">
        <v>14</v>
      </c>
    </row>
    <row r="37" spans="2:3" x14ac:dyDescent="0.25">
      <c r="B37" s="19" t="s">
        <v>20</v>
      </c>
      <c r="C37" s="20">
        <f>SUM(C38:C42)</f>
        <v>9.3654307330347367E-2</v>
      </c>
    </row>
    <row r="38" spans="2:3" ht="30" x14ac:dyDescent="0.25">
      <c r="B38" s="21" t="s">
        <v>21</v>
      </c>
      <c r="C38" s="20">
        <v>4.4999999999999998E-2</v>
      </c>
    </row>
    <row r="39" spans="2:3" x14ac:dyDescent="0.25">
      <c r="B39" s="21" t="s">
        <v>22</v>
      </c>
      <c r="C39" s="16">
        <v>6.4999999999999997E-3</v>
      </c>
    </row>
    <row r="40" spans="2:3" x14ac:dyDescent="0.25">
      <c r="B40" s="21" t="s">
        <v>23</v>
      </c>
      <c r="C40" s="22">
        <v>0.03</v>
      </c>
    </row>
    <row r="41" spans="2:3" x14ac:dyDescent="0.25">
      <c r="B41" s="21" t="s">
        <v>24</v>
      </c>
      <c r="C41" s="23">
        <v>0</v>
      </c>
    </row>
    <row r="42" spans="2:3" x14ac:dyDescent="0.25">
      <c r="B42" s="24" t="s">
        <v>25</v>
      </c>
      <c r="C42" s="25">
        <f>C16</f>
        <v>1.2154307330347376E-2</v>
      </c>
    </row>
    <row r="43" spans="2:3" x14ac:dyDescent="0.25">
      <c r="B43" s="26"/>
      <c r="C43" s="27"/>
    </row>
    <row r="44" spans="2:3" ht="30.75" thickBot="1" x14ac:dyDescent="0.3">
      <c r="B44" s="28" t="s">
        <v>26</v>
      </c>
      <c r="C44" s="27">
        <v>6.1600000000000002E-2</v>
      </c>
    </row>
    <row r="45" spans="2:3" x14ac:dyDescent="0.25">
      <c r="B45" s="37" t="s">
        <v>27</v>
      </c>
      <c r="C45" s="38"/>
    </row>
    <row r="46" spans="2:3" ht="15.75" thickBot="1" x14ac:dyDescent="0.3">
      <c r="B46" s="39"/>
      <c r="C46" s="40"/>
    </row>
    <row r="47" spans="2:3" ht="16.5" thickBot="1" x14ac:dyDescent="0.3">
      <c r="B47" s="29" t="s">
        <v>28</v>
      </c>
      <c r="C47" s="35">
        <f>((1+(C31+C32+C33))*(1+C34)*(1+C44))/(1-C37)-1</f>
        <v>0.23440816802754294</v>
      </c>
    </row>
    <row r="48" spans="2:3" x14ac:dyDescent="0.25">
      <c r="B48" s="41" t="s">
        <v>29</v>
      </c>
      <c r="C48" s="42"/>
    </row>
    <row r="49" spans="2:3" x14ac:dyDescent="0.25">
      <c r="B49" s="43"/>
      <c r="C49" s="44"/>
    </row>
    <row r="50" spans="2:3" x14ac:dyDescent="0.25">
      <c r="B50" s="45" t="s">
        <v>30</v>
      </c>
      <c r="C50" s="46"/>
    </row>
    <row r="51" spans="2:3" ht="15.75" thickBot="1" x14ac:dyDescent="0.3">
      <c r="B51" s="47"/>
      <c r="C51" s="48"/>
    </row>
  </sheetData>
  <mergeCells count="14">
    <mergeCell ref="B45:C46"/>
    <mergeCell ref="B48:C49"/>
    <mergeCell ref="B50:C51"/>
    <mergeCell ref="B2:H2"/>
    <mergeCell ref="B20:C25"/>
    <mergeCell ref="B26:C26"/>
    <mergeCell ref="B27:C28"/>
    <mergeCell ref="B29:C29"/>
    <mergeCell ref="B35:C35"/>
    <mergeCell ref="B15:C15"/>
    <mergeCell ref="B6:G6"/>
    <mergeCell ref="B7:G7"/>
    <mergeCell ref="B8:G8"/>
    <mergeCell ref="B17:C17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2" sqref="I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BDI</vt:lpstr>
      <vt:lpstr>Plan3</vt:lpstr>
      <vt:lpstr>BDI!Area_de_impressao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Itamira Raquel</cp:lastModifiedBy>
  <cp:lastPrinted>2022-08-31T12:51:19Z</cp:lastPrinted>
  <dcterms:created xsi:type="dcterms:W3CDTF">2020-06-17T12:39:19Z</dcterms:created>
  <dcterms:modified xsi:type="dcterms:W3CDTF">2023-08-24T13:06:54Z</dcterms:modified>
</cp:coreProperties>
</file>